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stellungen &amp; Kosten" sheetId="1" state="visible" r:id="rId1"/>
    <sheet xmlns:r="http://schemas.openxmlformats.org/officeDocument/2006/relationships" name="Einheiten &amp; Verbrauch" sheetId="2" state="visible" r:id="rId2"/>
    <sheet xmlns:r="http://schemas.openxmlformats.org/officeDocument/2006/relationships" name="Übersicht &amp; Diagram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</fonts>
  <fills count="4">
    <fill>
      <patternFill/>
    </fill>
    <fill>
      <patternFill patternType="gray125"/>
    </fill>
    <fill>
      <patternFill patternType="solid">
        <fgColor rgb="00B4C7E7"/>
        <bgColor rgb="00B4C7E7"/>
      </patternFill>
    </fill>
    <fill>
      <patternFill patternType="solid">
        <fgColor rgb="00D9D9D9"/>
        <bgColor rgb="00D9D9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165" fontId="0" fillId="0" borderId="0" pivotButton="0" quotePrefix="0" xfId="0"/>
    <xf numFmtId="9" fontId="0" fillId="0" borderId="0" pivotButton="0" quotePrefix="0" xfId="0"/>
    <xf numFmtId="3" fontId="0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9" fontId="0" fillId="0" borderId="1" pivotButton="0" quotePrefix="0" xfId="0"/>
    <xf numFmtId="166" fontId="0" fillId="0" borderId="1" pivotButton="0" quotePrefix="0" xfId="0"/>
    <xf numFmtId="0" fontId="2" fillId="0" borderId="1" pivotButton="0" quotePrefix="0" xfId="0"/>
    <xf numFmtId="166" fontId="2" fillId="0" borderId="1" pivotButton="0" quotePrefix="0" xfId="0"/>
    <xf numFmtId="166" fontId="0" fillId="0" borderId="0" pivotButton="0" quotePrefix="0" xfId="0"/>
    <xf numFmtId="0" fontId="2" fillId="3" borderId="1" applyAlignment="1" pivotButton="0" quotePrefix="0" xfId="0">
      <alignment horizontal="center" vertical="center" wrapText="1"/>
    </xf>
    <xf numFmtId="3" fontId="0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FC7CE"/>
          <bgColor rgb="00FFC7CE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Verbrauch je Einheit (Einheiten)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 &amp; Diagramme'!E1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 &amp; Diagramme'!$C$2:$C$19</f>
            </numRef>
          </cat>
          <val>
            <numRef>
              <f>'Übersicht &amp; Diagramme'!$E$2:$E$19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Einheit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Verbrauch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Kostenarten – Anteile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'Einstellungen &amp; Kosten'!$B$13:$B$20</f>
            </numRef>
          </cat>
          <val>
            <numRef>
              <f>'Einstellungen &amp; Kosten'!$F$13:$F$20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10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10" customWidth="1" min="1" max="1"/>
    <col width="38" customWidth="1" min="2" max="2"/>
    <col width="10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Heizkostenabrechnung – Vorlage</t>
        </is>
      </c>
    </row>
    <row r="2">
      <c r="A2" t="inlineStr">
        <is>
          <t>Firma/Verwalter</t>
        </is>
      </c>
      <c r="B2" t="inlineStr">
        <is>
          <t>Beispiel Hausverwaltung GmbH</t>
        </is>
      </c>
    </row>
    <row r="3">
      <c r="A3" t="inlineStr">
        <is>
          <t>Objekt</t>
        </is>
      </c>
      <c r="B3" t="inlineStr">
        <is>
          <t>MFH Berlin – Müllerstraße 12, 13353 Berlin</t>
        </is>
      </c>
    </row>
    <row r="4">
      <c r="A4" t="inlineStr">
        <is>
          <t>Abrechnungszeitraum von</t>
        </is>
      </c>
      <c r="B4" s="2" t="n">
        <v>45292</v>
      </c>
      <c r="C4" t="inlineStr">
        <is>
          <t>bis</t>
        </is>
      </c>
      <c r="D4" s="2" t="n">
        <v>45657</v>
      </c>
    </row>
    <row r="5">
      <c r="A5" t="inlineStr">
        <is>
          <t>Brennstoff</t>
        </is>
      </c>
      <c r="B5" t="inlineStr">
        <is>
          <t>Erdgas H</t>
        </is>
      </c>
    </row>
    <row r="6">
      <c r="A6" t="inlineStr">
        <is>
          <t>Verteilerschlüssel</t>
        </is>
      </c>
      <c r="B6" s="3" t="n">
        <v>0.7</v>
      </c>
      <c r="C6" s="3" t="n">
        <v>0.3</v>
      </c>
      <c r="D6" t="inlineStr">
        <is>
          <t>Summe (%)</t>
        </is>
      </c>
      <c r="E6" s="3">
        <f>B6+C6</f>
        <v/>
      </c>
    </row>
    <row r="7">
      <c r="A7" t="inlineStr">
        <is>
          <t>Gesamtnutzfläche m²</t>
        </is>
      </c>
      <c r="B7" s="4">
        <f>SUM('Einheiten &amp; Verbrauch'!E2:E19)</f>
        <v/>
      </c>
    </row>
    <row r="8">
      <c r="A8" t="inlineStr">
        <is>
          <t>Messdienstleister</t>
        </is>
      </c>
      <c r="B8" t="inlineStr">
        <is>
          <t>ista Deutschland GmbH</t>
        </is>
      </c>
    </row>
    <row r="9">
      <c r="A9" t="inlineStr">
        <is>
          <t>USt-Standard (%)</t>
        </is>
      </c>
      <c r="B9" s="3" t="n">
        <v>0.19</v>
      </c>
    </row>
    <row r="10">
      <c r="A10" t="inlineStr">
        <is>
          <t>Logo</t>
        </is>
      </c>
      <c r="B10" t="inlineStr">
        <is>
          <t>Platzhalter (Logo hier einfügen)</t>
        </is>
      </c>
    </row>
    <row r="12">
      <c r="A12" s="5" t="inlineStr">
        <is>
          <t>Pos</t>
        </is>
      </c>
      <c r="B12" s="5" t="inlineStr">
        <is>
          <t>Kostenart</t>
        </is>
      </c>
      <c r="C12" s="5" t="inlineStr">
        <is>
          <t>USt %</t>
        </is>
      </c>
      <c r="D12" s="5" t="inlineStr">
        <is>
          <t>Betrag netto €</t>
        </is>
      </c>
      <c r="E12" s="5" t="inlineStr">
        <is>
          <t>USt-Betrag €</t>
        </is>
      </c>
      <c r="F12" s="5" t="inlineStr">
        <is>
          <t>Betrag brutto €</t>
        </is>
      </c>
    </row>
    <row r="13">
      <c r="A13" s="6" t="n">
        <v>1</v>
      </c>
      <c r="B13" s="6" t="inlineStr">
        <is>
          <t>Gaslieferung Arbeitspreis (kWh)</t>
        </is>
      </c>
      <c r="C13" s="7" t="n">
        <v>0.19</v>
      </c>
      <c r="D13" s="8" t="n">
        <v>24500</v>
      </c>
      <c r="E13" s="8">
        <f>D13*C13</f>
        <v/>
      </c>
      <c r="F13" s="8">
        <f>D13+E13</f>
        <v/>
      </c>
    </row>
    <row r="14">
      <c r="A14" s="6" t="n">
        <v>2</v>
      </c>
      <c r="B14" s="6" t="inlineStr">
        <is>
          <t>Gaslieferung Grundpreis</t>
        </is>
      </c>
      <c r="C14" s="7" t="n">
        <v>0.19</v>
      </c>
      <c r="D14" s="8" t="n">
        <v>2280</v>
      </c>
      <c r="E14" s="8">
        <f>D14*C14</f>
        <v/>
      </c>
      <c r="F14" s="8">
        <f>D14+E14</f>
        <v/>
      </c>
    </row>
    <row r="15">
      <c r="A15" s="6" t="n">
        <v>3</v>
      </c>
      <c r="B15" s="6" t="inlineStr">
        <is>
          <t>Betriebsstrom Heizanlage</t>
        </is>
      </c>
      <c r="C15" s="7" t="n">
        <v>0.19</v>
      </c>
      <c r="D15" s="8" t="n">
        <v>1320</v>
      </c>
      <c r="E15" s="8">
        <f>D15*C15</f>
        <v/>
      </c>
      <c r="F15" s="8">
        <f>D15+E15</f>
        <v/>
      </c>
    </row>
    <row r="16">
      <c r="A16" s="6" t="n">
        <v>4</v>
      </c>
      <c r="B16" s="6" t="inlineStr">
        <is>
          <t>Wartung Heizungsanlage</t>
        </is>
      </c>
      <c r="C16" s="7" t="n">
        <v>0.19</v>
      </c>
      <c r="D16" s="8" t="n">
        <v>1190</v>
      </c>
      <c r="E16" s="8">
        <f>D16*C16</f>
        <v/>
      </c>
      <c r="F16" s="8">
        <f>D16+E16</f>
        <v/>
      </c>
    </row>
    <row r="17">
      <c r="A17" s="6" t="n">
        <v>5</v>
      </c>
      <c r="B17" s="6" t="inlineStr">
        <is>
          <t>Messdienst Ablesung/Abrechnung</t>
        </is>
      </c>
      <c r="C17" s="7" t="n">
        <v>0.19</v>
      </c>
      <c r="D17" s="8" t="n">
        <v>1480</v>
      </c>
      <c r="E17" s="8">
        <f>D17*C17</f>
        <v/>
      </c>
      <c r="F17" s="8">
        <f>D17+E17</f>
        <v/>
      </c>
    </row>
    <row r="18">
      <c r="A18" s="6" t="n">
        <v>6</v>
      </c>
      <c r="B18" s="6" t="inlineStr">
        <is>
          <t>Schornsteinfeger</t>
        </is>
      </c>
      <c r="C18" s="7" t="n">
        <v>0.19</v>
      </c>
      <c r="D18" s="8" t="n">
        <v>690</v>
      </c>
      <c r="E18" s="8">
        <f>D18*C18</f>
        <v/>
      </c>
      <c r="F18" s="8">
        <f>D18+E18</f>
        <v/>
      </c>
    </row>
    <row r="19">
      <c r="A19" s="6" t="n">
        <v>7</v>
      </c>
      <c r="B19" s="6" t="inlineStr">
        <is>
          <t>Pumpenersatz (umlagefähig)</t>
        </is>
      </c>
      <c r="C19" s="7" t="n">
        <v>0.19</v>
      </c>
      <c r="D19" s="8" t="n">
        <v>840</v>
      </c>
      <c r="E19" s="8">
        <f>D19*C19</f>
        <v/>
      </c>
      <c r="F19" s="8">
        <f>D19+E19</f>
        <v/>
      </c>
    </row>
    <row r="20">
      <c r="A20" s="6" t="n">
        <v>8</v>
      </c>
      <c r="B20" s="6" t="inlineStr">
        <is>
          <t>Sonstige Betriebskosten Heizung</t>
        </is>
      </c>
      <c r="C20" s="7" t="n">
        <v>0.19</v>
      </c>
      <c r="D20" s="8" t="n">
        <v>420</v>
      </c>
      <c r="E20" s="8">
        <f>D20*C20</f>
        <v/>
      </c>
      <c r="F20" s="8">
        <f>D20+E20</f>
        <v/>
      </c>
    </row>
    <row r="21">
      <c r="A21" s="6" t="n"/>
      <c r="B21" s="9" t="inlineStr">
        <is>
          <t>SUMME</t>
        </is>
      </c>
      <c r="C21" s="6" t="n"/>
      <c r="D21" s="10">
        <f>SUM(D13:D20)</f>
        <v/>
      </c>
      <c r="E21" s="10">
        <f>SUM(E13:E20)</f>
        <v/>
      </c>
      <c r="F21" s="10">
        <f>SUM(F13:F20)</f>
        <v/>
      </c>
    </row>
    <row r="23">
      <c r="A23" t="inlineStr">
        <is>
          <t>Verbrauchskosten (Betrag)</t>
        </is>
      </c>
      <c r="F23" s="11">
        <f>F21*$B$6</f>
        <v/>
      </c>
    </row>
    <row r="24">
      <c r="A24" t="inlineStr">
        <is>
          <t>Grundkosten (Betrag)</t>
        </is>
      </c>
      <c r="F24" s="11">
        <f>F21*$C$6</f>
        <v/>
      </c>
    </row>
    <row r="26">
      <c r="A26" t="inlineStr">
        <is>
          <t>Hinweis (DSGVO): Verwenden Sie nur erforderliche Daten. Mieter-Namen können durch IDs ersetzt werden.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28" customWidth="1" min="3" max="3"/>
    <col width="18" customWidth="1" min="4" max="4"/>
    <col width="12" customWidth="1" min="5" max="5"/>
    <col width="12" customWidth="1" min="6" max="6"/>
    <col width="14" customWidth="1" min="7" max="7"/>
    <col width="12" customWidth="1" min="8" max="8"/>
    <col width="16" customWidth="1" min="9" max="9"/>
    <col width="16" customWidth="1" min="10" max="10"/>
    <col width="16" customWidth="1" min="11" max="11"/>
    <col width="14" customWidth="1" min="12" max="12"/>
    <col width="16" customWidth="1" min="13" max="13"/>
    <col width="20" customWidth="1" min="14" max="14"/>
    <col width="22" customWidth="1" min="15" max="15"/>
    <col width="16" customWidth="1" min="16" max="16"/>
    <col width="18" customWidth="1" min="17" max="17"/>
    <col width="20" customWidth="1" min="18" max="18"/>
    <col width="20" customWidth="1" min="19" max="19"/>
  </cols>
  <sheetData>
    <row r="1">
      <c r="A1" s="12" t="inlineStr">
        <is>
          <t>Einheit-Nr.</t>
        </is>
      </c>
      <c r="B1" s="12" t="inlineStr">
        <is>
          <t>Nutzung</t>
        </is>
      </c>
      <c r="C1" s="12" t="inlineStr">
        <is>
          <t>Mieter/Firma</t>
        </is>
      </c>
      <c r="D1" s="12" t="inlineStr">
        <is>
          <t>Lage/Etage</t>
        </is>
      </c>
      <c r="E1" s="12" t="inlineStr">
        <is>
          <t>Fläche m²</t>
        </is>
      </c>
      <c r="F1" s="12" t="inlineStr">
        <is>
          <t>Nutzungsmonate</t>
        </is>
      </c>
      <c r="G1" s="12" t="inlineStr">
        <is>
          <t>Anfangszähler</t>
        </is>
      </c>
      <c r="H1" s="12" t="inlineStr">
        <is>
          <t>Endzähler</t>
        </is>
      </c>
      <c r="I1" s="12" t="inlineStr">
        <is>
          <t>Verbrauch Einheiten</t>
        </is>
      </c>
      <c r="J1" s="12" t="inlineStr">
        <is>
          <t>Korrektur Einheiten</t>
        </is>
      </c>
      <c r="K1" s="12" t="inlineStr">
        <is>
          <t>Verbrauch bereinigt</t>
        </is>
      </c>
      <c r="L1" s="12" t="inlineStr">
        <is>
          <t>Anteil Verbrauch %</t>
        </is>
      </c>
      <c r="M1" s="12" t="inlineStr">
        <is>
          <t>Grundkostenquote %</t>
        </is>
      </c>
      <c r="N1" s="12" t="inlineStr">
        <is>
          <t>Grundkosten anteilig €</t>
        </is>
      </c>
      <c r="O1" s="12" t="inlineStr">
        <is>
          <t>Verbrauchskosten anteilig €</t>
        </is>
      </c>
      <c r="P1" s="12" t="inlineStr">
        <is>
          <t>Kosten gesamt €</t>
        </is>
      </c>
      <c r="Q1" s="12" t="inlineStr">
        <is>
          <t>Vorauszahlung mtl. €</t>
        </is>
      </c>
      <c r="R1" s="12" t="inlineStr">
        <is>
          <t>Summe Vorauszahlungen €</t>
        </is>
      </c>
      <c r="S1" s="12" t="inlineStr">
        <is>
          <t>Nachzahlung/Erstattung €</t>
        </is>
      </c>
    </row>
    <row r="2">
      <c r="A2" s="6" t="inlineStr">
        <is>
          <t>WE 01</t>
        </is>
      </c>
      <c r="B2" s="6" t="inlineStr">
        <is>
          <t>Wohnen</t>
        </is>
      </c>
      <c r="C2" s="6" t="inlineStr">
        <is>
          <t>Anna Müller</t>
        </is>
      </c>
      <c r="D2" s="6" t="inlineStr">
        <is>
          <t>EG links</t>
        </is>
      </c>
      <c r="E2" s="6" t="n">
        <v>52</v>
      </c>
      <c r="F2" s="6" t="n">
        <v>12</v>
      </c>
      <c r="G2" s="6" t="n">
        <v>0</v>
      </c>
      <c r="H2" s="6" t="n">
        <v>420</v>
      </c>
      <c r="I2" s="6">
        <f>H2-G2</f>
        <v/>
      </c>
      <c r="J2" s="6" t="n">
        <v>120</v>
      </c>
      <c r="K2">
        <f>I2+J2</f>
        <v/>
      </c>
      <c r="L2" s="3">
        <f>K2/SUM($K$2:$K$19)</f>
        <v/>
      </c>
      <c r="M2" s="3">
        <f>E2/SUM($E$2:$E$19)</f>
        <v/>
      </c>
      <c r="N2" s="11">
        <f>'Einstellungen &amp; Kosten'!$F$24*M2*(F2/12)</f>
        <v/>
      </c>
      <c r="O2" s="11">
        <f>'Einstellungen &amp; Kosten'!$F$23*(K2/SUM($K$2:$K$19))</f>
        <v/>
      </c>
      <c r="P2" s="11">
        <f>N2+O2</f>
        <v/>
      </c>
      <c r="Q2" s="11" t="n"/>
      <c r="R2" s="11">
        <f>Q2*F2</f>
        <v/>
      </c>
      <c r="S2" s="11">
        <f>P2-R2</f>
        <v/>
      </c>
    </row>
    <row r="3">
      <c r="A3" s="6" t="inlineStr">
        <is>
          <t>WE 02</t>
        </is>
      </c>
      <c r="B3" s="6" t="inlineStr">
        <is>
          <t>Wohnen</t>
        </is>
      </c>
      <c r="C3" s="6" t="inlineStr">
        <is>
          <t>Lukas Schneider</t>
        </is>
      </c>
      <c r="D3" s="6" t="inlineStr">
        <is>
          <t>EG rechts</t>
        </is>
      </c>
      <c r="E3" s="6" t="n">
        <v>68</v>
      </c>
      <c r="F3" s="6" t="n">
        <v>12</v>
      </c>
      <c r="G3" s="6" t="n">
        <v>0</v>
      </c>
      <c r="H3" s="6" t="n">
        <v>560</v>
      </c>
      <c r="I3" s="6">
        <f>H3-G3</f>
        <v/>
      </c>
      <c r="J3" s="6" t="n">
        <v>150</v>
      </c>
      <c r="K3">
        <f>I3+J3</f>
        <v/>
      </c>
      <c r="L3" s="3">
        <f>K3/SUM($K$2:$K$19)</f>
        <v/>
      </c>
      <c r="M3" s="3">
        <f>E3/SUM($E$2:$E$19)</f>
        <v/>
      </c>
      <c r="N3" s="11">
        <f>'Einstellungen &amp; Kosten'!$F$24*M3*(F3/12)</f>
        <v/>
      </c>
      <c r="O3" s="11">
        <f>'Einstellungen &amp; Kosten'!$F$23*(K3/SUM($K$2:$K$19))</f>
        <v/>
      </c>
      <c r="P3" s="11">
        <f>N3+O3</f>
        <v/>
      </c>
      <c r="Q3" s="11" t="n"/>
      <c r="R3" s="11">
        <f>Q3*F3</f>
        <v/>
      </c>
      <c r="S3" s="11">
        <f>P3-R3</f>
        <v/>
      </c>
    </row>
    <row r="4">
      <c r="A4" s="6" t="inlineStr">
        <is>
          <t>WE 03</t>
        </is>
      </c>
      <c r="B4" s="6" t="inlineStr">
        <is>
          <t>Wohnen</t>
        </is>
      </c>
      <c r="C4" s="6" t="inlineStr">
        <is>
          <t>Maria Fischer</t>
        </is>
      </c>
      <c r="D4" s="6" t="inlineStr">
        <is>
          <t>1. OG links</t>
        </is>
      </c>
      <c r="E4" s="6" t="n">
        <v>75</v>
      </c>
      <c r="F4" s="6" t="n">
        <v>12</v>
      </c>
      <c r="G4" s="6" t="n">
        <v>0</v>
      </c>
      <c r="H4" s="6" t="n">
        <v>620</v>
      </c>
      <c r="I4" s="6">
        <f>H4-G4</f>
        <v/>
      </c>
      <c r="J4" s="6" t="n">
        <v>170</v>
      </c>
      <c r="K4">
        <f>I4+J4</f>
        <v/>
      </c>
      <c r="L4" s="3">
        <f>K4/SUM($K$2:$K$19)</f>
        <v/>
      </c>
      <c r="M4" s="3">
        <f>E4/SUM($E$2:$E$19)</f>
        <v/>
      </c>
      <c r="N4" s="11">
        <f>'Einstellungen &amp; Kosten'!$F$24*M4*(F4/12)</f>
        <v/>
      </c>
      <c r="O4" s="11">
        <f>'Einstellungen &amp; Kosten'!$F$23*(K4/SUM($K$2:$K$19))</f>
        <v/>
      </c>
      <c r="P4" s="11">
        <f>N4+O4</f>
        <v/>
      </c>
      <c r="Q4" s="11" t="n"/>
      <c r="R4" s="11">
        <f>Q4*F4</f>
        <v/>
      </c>
      <c r="S4" s="11">
        <f>P4-R4</f>
        <v/>
      </c>
    </row>
    <row r="5">
      <c r="A5" s="6" t="inlineStr">
        <is>
          <t>WE 04</t>
        </is>
      </c>
      <c r="B5" s="6" t="inlineStr">
        <is>
          <t>Wohnen</t>
        </is>
      </c>
      <c r="C5" s="6" t="inlineStr">
        <is>
          <t>Thomas Weber</t>
        </is>
      </c>
      <c r="D5" s="6" t="inlineStr">
        <is>
          <t>1. OG rechts</t>
        </is>
      </c>
      <c r="E5" s="6" t="n">
        <v>60</v>
      </c>
      <c r="F5" s="6" t="n">
        <v>12</v>
      </c>
      <c r="G5" s="6" t="n">
        <v>0</v>
      </c>
      <c r="H5" s="6" t="n">
        <v>480</v>
      </c>
      <c r="I5" s="6">
        <f>H5-G5</f>
        <v/>
      </c>
      <c r="J5" s="6" t="n">
        <v>140</v>
      </c>
      <c r="K5">
        <f>I5+J5</f>
        <v/>
      </c>
      <c r="L5" s="3">
        <f>K5/SUM($K$2:$K$19)</f>
        <v/>
      </c>
      <c r="M5" s="3">
        <f>E5/SUM($E$2:$E$19)</f>
        <v/>
      </c>
      <c r="N5" s="11">
        <f>'Einstellungen &amp; Kosten'!$F$24*M5*(F5/12)</f>
        <v/>
      </c>
      <c r="O5" s="11">
        <f>'Einstellungen &amp; Kosten'!$F$23*(K5/SUM($K$2:$K$19))</f>
        <v/>
      </c>
      <c r="P5" s="11">
        <f>N5+O5</f>
        <v/>
      </c>
      <c r="Q5" s="11" t="n"/>
      <c r="R5" s="11">
        <f>Q5*F5</f>
        <v/>
      </c>
      <c r="S5" s="11">
        <f>P5-R5</f>
        <v/>
      </c>
    </row>
    <row r="6">
      <c r="A6" s="6" t="inlineStr">
        <is>
          <t>WE 05</t>
        </is>
      </c>
      <c r="B6" s="6" t="inlineStr">
        <is>
          <t>Wohnen</t>
        </is>
      </c>
      <c r="C6" s="6" t="inlineStr">
        <is>
          <t>Sabine Becker</t>
        </is>
      </c>
      <c r="D6" s="6" t="inlineStr">
        <is>
          <t>2. OG links</t>
        </is>
      </c>
      <c r="E6" s="6" t="n">
        <v>58</v>
      </c>
      <c r="F6" s="6" t="n">
        <v>12</v>
      </c>
      <c r="G6" s="6" t="n">
        <v>0</v>
      </c>
      <c r="H6" s="6" t="n">
        <v>450</v>
      </c>
      <c r="I6" s="6">
        <f>H6-G6</f>
        <v/>
      </c>
      <c r="J6" s="6" t="n">
        <v>135</v>
      </c>
      <c r="K6">
        <f>I6+J6</f>
        <v/>
      </c>
      <c r="L6" s="3">
        <f>K6/SUM($K$2:$K$19)</f>
        <v/>
      </c>
      <c r="M6" s="3">
        <f>E6/SUM($E$2:$E$19)</f>
        <v/>
      </c>
      <c r="N6" s="11">
        <f>'Einstellungen &amp; Kosten'!$F$24*M6*(F6/12)</f>
        <v/>
      </c>
      <c r="O6" s="11">
        <f>'Einstellungen &amp; Kosten'!$F$23*(K6/SUM($K$2:$K$19))</f>
        <v/>
      </c>
      <c r="P6" s="11">
        <f>N6+O6</f>
        <v/>
      </c>
      <c r="Q6" s="11" t="n"/>
      <c r="R6" s="11">
        <f>Q6*F6</f>
        <v/>
      </c>
      <c r="S6" s="11">
        <f>P6-R6</f>
        <v/>
      </c>
    </row>
    <row r="7">
      <c r="A7" s="6" t="inlineStr">
        <is>
          <t>WE 06</t>
        </is>
      </c>
      <c r="B7" s="6" t="inlineStr">
        <is>
          <t>Wohnen</t>
        </is>
      </c>
      <c r="C7" s="6" t="inlineStr">
        <is>
          <t>Michael Wagner</t>
        </is>
      </c>
      <c r="D7" s="6" t="inlineStr">
        <is>
          <t>2. OG rechts</t>
        </is>
      </c>
      <c r="E7" s="6" t="n">
        <v>85</v>
      </c>
      <c r="F7" s="6" t="n">
        <v>12</v>
      </c>
      <c r="G7" s="6" t="n">
        <v>0</v>
      </c>
      <c r="H7" s="6" t="n">
        <v>720</v>
      </c>
      <c r="I7" s="6">
        <f>H7-G7</f>
        <v/>
      </c>
      <c r="J7" s="6" t="n">
        <v>200</v>
      </c>
      <c r="K7">
        <f>I7+J7</f>
        <v/>
      </c>
      <c r="L7" s="3">
        <f>K7/SUM($K$2:$K$19)</f>
        <v/>
      </c>
      <c r="M7" s="3">
        <f>E7/SUM($E$2:$E$19)</f>
        <v/>
      </c>
      <c r="N7" s="11">
        <f>'Einstellungen &amp; Kosten'!$F$24*M7*(F7/12)</f>
        <v/>
      </c>
      <c r="O7" s="11">
        <f>'Einstellungen &amp; Kosten'!$F$23*(K7/SUM($K$2:$K$19))</f>
        <v/>
      </c>
      <c r="P7" s="11">
        <f>N7+O7</f>
        <v/>
      </c>
      <c r="Q7" s="11" t="n"/>
      <c r="R7" s="11">
        <f>Q7*F7</f>
        <v/>
      </c>
      <c r="S7" s="11">
        <f>P7-R7</f>
        <v/>
      </c>
    </row>
    <row r="8">
      <c r="A8" s="6" t="inlineStr">
        <is>
          <t>WE 07</t>
        </is>
      </c>
      <c r="B8" s="6" t="inlineStr">
        <is>
          <t>Wohnen</t>
        </is>
      </c>
      <c r="C8" s="6" t="inlineStr">
        <is>
          <t>Julia Hoffmann</t>
        </is>
      </c>
      <c r="D8" s="6" t="inlineStr">
        <is>
          <t>3. OG links</t>
        </is>
      </c>
      <c r="E8" s="6" t="n">
        <v>92</v>
      </c>
      <c r="F8" s="6" t="n">
        <v>12</v>
      </c>
      <c r="G8" s="6" t="n">
        <v>0</v>
      </c>
      <c r="H8" s="6" t="n">
        <v>810</v>
      </c>
      <c r="I8" s="6">
        <f>H8-G8</f>
        <v/>
      </c>
      <c r="J8" s="6" t="n">
        <v>220</v>
      </c>
      <c r="K8">
        <f>I8+J8</f>
        <v/>
      </c>
      <c r="L8" s="3">
        <f>K8/SUM($K$2:$K$19)</f>
        <v/>
      </c>
      <c r="M8" s="3">
        <f>E8/SUM($E$2:$E$19)</f>
        <v/>
      </c>
      <c r="N8" s="11">
        <f>'Einstellungen &amp; Kosten'!$F$24*M8*(F8/12)</f>
        <v/>
      </c>
      <c r="O8" s="11">
        <f>'Einstellungen &amp; Kosten'!$F$23*(K8/SUM($K$2:$K$19))</f>
        <v/>
      </c>
      <c r="P8" s="11">
        <f>N8+O8</f>
        <v/>
      </c>
      <c r="Q8" s="11" t="n"/>
      <c r="R8" s="11">
        <f>Q8*F8</f>
        <v/>
      </c>
      <c r="S8" s="11">
        <f>P8-R8</f>
        <v/>
      </c>
    </row>
    <row r="9">
      <c r="A9" s="6" t="inlineStr">
        <is>
          <t>WE 08</t>
        </is>
      </c>
      <c r="B9" s="6" t="inlineStr">
        <is>
          <t>Wohnen</t>
        </is>
      </c>
      <c r="C9" s="6" t="inlineStr">
        <is>
          <t>Peter Schulz</t>
        </is>
      </c>
      <c r="D9" s="6" t="inlineStr">
        <is>
          <t>3. OG rechts</t>
        </is>
      </c>
      <c r="E9" s="6" t="n">
        <v>47</v>
      </c>
      <c r="F9" s="6" t="n">
        <v>12</v>
      </c>
      <c r="G9" s="6" t="n">
        <v>0</v>
      </c>
      <c r="H9" s="6" t="n">
        <v>380</v>
      </c>
      <c r="I9" s="6">
        <f>H9-G9</f>
        <v/>
      </c>
      <c r="J9" s="6" t="n">
        <v>110</v>
      </c>
      <c r="K9">
        <f>I9+J9</f>
        <v/>
      </c>
      <c r="L9" s="3">
        <f>K9/SUM($K$2:$K$19)</f>
        <v/>
      </c>
      <c r="M9" s="3">
        <f>E9/SUM($E$2:$E$19)</f>
        <v/>
      </c>
      <c r="N9" s="11">
        <f>'Einstellungen &amp; Kosten'!$F$24*M9*(F9/12)</f>
        <v/>
      </c>
      <c r="O9" s="11">
        <f>'Einstellungen &amp; Kosten'!$F$23*(K9/SUM($K$2:$K$19))</f>
        <v/>
      </c>
      <c r="P9" s="11">
        <f>N9+O9</f>
        <v/>
      </c>
      <c r="Q9" s="11" t="n"/>
      <c r="R9" s="11">
        <f>Q9*F9</f>
        <v/>
      </c>
      <c r="S9" s="11">
        <f>P9-R9</f>
        <v/>
      </c>
    </row>
    <row r="10">
      <c r="A10" s="6" t="inlineStr">
        <is>
          <t>WE 09</t>
        </is>
      </c>
      <c r="B10" s="6" t="inlineStr">
        <is>
          <t>Wohnen</t>
        </is>
      </c>
      <c r="C10" s="6" t="inlineStr">
        <is>
          <t>Laura Schäfer</t>
        </is>
      </c>
      <c r="D10" s="6" t="inlineStr">
        <is>
          <t>DG links</t>
        </is>
      </c>
      <c r="E10" s="6" t="n">
        <v>55</v>
      </c>
      <c r="F10" s="6" t="n">
        <v>12</v>
      </c>
      <c r="G10" s="6" t="n">
        <v>0</v>
      </c>
      <c r="H10" s="6" t="n">
        <v>410</v>
      </c>
      <c r="I10" s="6">
        <f>H10-G10</f>
        <v/>
      </c>
      <c r="J10" s="6" t="n">
        <v>120</v>
      </c>
      <c r="K10">
        <f>I10+J10</f>
        <v/>
      </c>
      <c r="L10" s="3">
        <f>K10/SUM($K$2:$K$19)</f>
        <v/>
      </c>
      <c r="M10" s="3">
        <f>E10/SUM($E$2:$E$19)</f>
        <v/>
      </c>
      <c r="N10" s="11">
        <f>'Einstellungen &amp; Kosten'!$F$24*M10*(F10/12)</f>
        <v/>
      </c>
      <c r="O10" s="11">
        <f>'Einstellungen &amp; Kosten'!$F$23*(K10/SUM($K$2:$K$19))</f>
        <v/>
      </c>
      <c r="P10" s="11">
        <f>N10+O10</f>
        <v/>
      </c>
      <c r="Q10" s="11" t="n"/>
      <c r="R10" s="11">
        <f>Q10*F10</f>
        <v/>
      </c>
      <c r="S10" s="11">
        <f>P10-R10</f>
        <v/>
      </c>
    </row>
    <row r="11">
      <c r="A11" s="6" t="inlineStr">
        <is>
          <t>WE 10</t>
        </is>
      </c>
      <c r="B11" s="6" t="inlineStr">
        <is>
          <t>Wohnen</t>
        </is>
      </c>
      <c r="C11" s="6" t="inlineStr">
        <is>
          <t>Daniel Koch</t>
        </is>
      </c>
      <c r="D11" s="6" t="inlineStr">
        <is>
          <t>DG rechts</t>
        </is>
      </c>
      <c r="E11" s="6" t="n">
        <v>70</v>
      </c>
      <c r="F11" s="6" t="n">
        <v>12</v>
      </c>
      <c r="G11" s="6" t="n">
        <v>0</v>
      </c>
      <c r="H11" s="6" t="n">
        <v>590</v>
      </c>
      <c r="I11" s="6">
        <f>H11-G11</f>
        <v/>
      </c>
      <c r="J11" s="6" t="n">
        <v>170</v>
      </c>
      <c r="K11">
        <f>I11+J11</f>
        <v/>
      </c>
      <c r="L11" s="3">
        <f>K11/SUM($K$2:$K$19)</f>
        <v/>
      </c>
      <c r="M11" s="3">
        <f>E11/SUM($E$2:$E$19)</f>
        <v/>
      </c>
      <c r="N11" s="11">
        <f>'Einstellungen &amp; Kosten'!$F$24*M11*(F11/12)</f>
        <v/>
      </c>
      <c r="O11" s="11">
        <f>'Einstellungen &amp; Kosten'!$F$23*(K11/SUM($K$2:$K$19))</f>
        <v/>
      </c>
      <c r="P11" s="11">
        <f>N11+O11</f>
        <v/>
      </c>
      <c r="Q11" s="11" t="n"/>
      <c r="R11" s="11">
        <f>Q11*F11</f>
        <v/>
      </c>
      <c r="S11" s="11">
        <f>P11-R11</f>
        <v/>
      </c>
    </row>
    <row r="12">
      <c r="A12" s="6" t="inlineStr">
        <is>
          <t>WE 11</t>
        </is>
      </c>
      <c r="B12" s="6" t="inlineStr">
        <is>
          <t>Wohnen</t>
        </is>
      </c>
      <c r="C12" s="6" t="inlineStr">
        <is>
          <t>Katharina Bauer</t>
        </is>
      </c>
      <c r="D12" s="6" t="inlineStr">
        <is>
          <t>EG mitte</t>
        </is>
      </c>
      <c r="E12" s="6" t="n">
        <v>66</v>
      </c>
      <c r="F12" s="6" t="n">
        <v>12</v>
      </c>
      <c r="G12" s="6" t="n">
        <v>0</v>
      </c>
      <c r="H12" s="6" t="n">
        <v>540</v>
      </c>
      <c r="I12" s="6">
        <f>H12-G12</f>
        <v/>
      </c>
      <c r="J12" s="6" t="n">
        <v>160</v>
      </c>
      <c r="K12">
        <f>I12+J12</f>
        <v/>
      </c>
      <c r="L12" s="3">
        <f>K12/SUM($K$2:$K$19)</f>
        <v/>
      </c>
      <c r="M12" s="3">
        <f>E12/SUM($E$2:$E$19)</f>
        <v/>
      </c>
      <c r="N12" s="11">
        <f>'Einstellungen &amp; Kosten'!$F$24*M12*(F12/12)</f>
        <v/>
      </c>
      <c r="O12" s="11">
        <f>'Einstellungen &amp; Kosten'!$F$23*(K12/SUM($K$2:$K$19))</f>
        <v/>
      </c>
      <c r="P12" s="11">
        <f>N12+O12</f>
        <v/>
      </c>
      <c r="Q12" s="11" t="n"/>
      <c r="R12" s="11">
        <f>Q12*F12</f>
        <v/>
      </c>
      <c r="S12" s="11">
        <f>P12-R12</f>
        <v/>
      </c>
    </row>
    <row r="13">
      <c r="A13" s="6" t="inlineStr">
        <is>
          <t>WE 12</t>
        </is>
      </c>
      <c r="B13" s="6" t="inlineStr">
        <is>
          <t>Wohnen</t>
        </is>
      </c>
      <c r="C13" s="6" t="inlineStr">
        <is>
          <t>Stefan Richter</t>
        </is>
      </c>
      <c r="D13" s="6" t="inlineStr">
        <is>
          <t>1. OG mitte</t>
        </is>
      </c>
      <c r="E13" s="6" t="n">
        <v>80</v>
      </c>
      <c r="F13" s="6" t="n">
        <v>12</v>
      </c>
      <c r="G13" s="6" t="n">
        <v>0</v>
      </c>
      <c r="H13" s="6" t="n">
        <v>700</v>
      </c>
      <c r="I13" s="6">
        <f>H13-G13</f>
        <v/>
      </c>
      <c r="J13" s="6" t="n">
        <v>210</v>
      </c>
      <c r="K13">
        <f>I13+J13</f>
        <v/>
      </c>
      <c r="L13" s="3">
        <f>K13/SUM($K$2:$K$19)</f>
        <v/>
      </c>
      <c r="M13" s="3">
        <f>E13/SUM($E$2:$E$19)</f>
        <v/>
      </c>
      <c r="N13" s="11">
        <f>'Einstellungen &amp; Kosten'!$F$24*M13*(F13/12)</f>
        <v/>
      </c>
      <c r="O13" s="11">
        <f>'Einstellungen &amp; Kosten'!$F$23*(K13/SUM($K$2:$K$19))</f>
        <v/>
      </c>
      <c r="P13" s="11">
        <f>N13+O13</f>
        <v/>
      </c>
      <c r="Q13" s="11" t="n"/>
      <c r="R13" s="11">
        <f>Q13*F13</f>
        <v/>
      </c>
      <c r="S13" s="11">
        <f>P13-R13</f>
        <v/>
      </c>
    </row>
    <row r="14">
      <c r="A14" s="6" t="inlineStr">
        <is>
          <t>WE 13</t>
        </is>
      </c>
      <c r="B14" s="6" t="inlineStr">
        <is>
          <t>Wohnen</t>
        </is>
      </c>
      <c r="C14" s="6" t="inlineStr">
        <is>
          <t>Markus Klein</t>
        </is>
      </c>
      <c r="D14" s="6" t="inlineStr">
        <is>
          <t>2. OG mitte</t>
        </is>
      </c>
      <c r="E14" s="6" t="n">
        <v>90</v>
      </c>
      <c r="F14" s="6" t="n">
        <v>12</v>
      </c>
      <c r="G14" s="6" t="n">
        <v>0</v>
      </c>
      <c r="H14" s="6" t="n">
        <v>820</v>
      </c>
      <c r="I14" s="6">
        <f>H14-G14</f>
        <v/>
      </c>
      <c r="J14" s="6" t="n">
        <v>240</v>
      </c>
      <c r="K14">
        <f>I14+J14</f>
        <v/>
      </c>
      <c r="L14" s="3">
        <f>K14/SUM($K$2:$K$19)</f>
        <v/>
      </c>
      <c r="M14" s="3">
        <f>E14/SUM($E$2:$E$19)</f>
        <v/>
      </c>
      <c r="N14" s="11">
        <f>'Einstellungen &amp; Kosten'!$F$24*M14*(F14/12)</f>
        <v/>
      </c>
      <c r="O14" s="11">
        <f>'Einstellungen &amp; Kosten'!$F$23*(K14/SUM($K$2:$K$19))</f>
        <v/>
      </c>
      <c r="P14" s="11">
        <f>N14+O14</f>
        <v/>
      </c>
      <c r="Q14" s="11" t="n"/>
      <c r="R14" s="11">
        <f>Q14*F14</f>
        <v/>
      </c>
      <c r="S14" s="11">
        <f>P14-R14</f>
        <v/>
      </c>
    </row>
    <row r="15">
      <c r="A15" s="6" t="inlineStr">
        <is>
          <t>WE 14</t>
        </is>
      </c>
      <c r="B15" s="6" t="inlineStr">
        <is>
          <t>Wohnen</t>
        </is>
      </c>
      <c r="C15" s="6" t="inlineStr">
        <is>
          <t>Jana Wolf</t>
        </is>
      </c>
      <c r="D15" s="6" t="inlineStr">
        <is>
          <t>3. OG mitte</t>
        </is>
      </c>
      <c r="E15" s="6" t="n">
        <v>73</v>
      </c>
      <c r="F15" s="6" t="n">
        <v>12</v>
      </c>
      <c r="G15" s="6" t="n">
        <v>0</v>
      </c>
      <c r="H15" s="6" t="n">
        <v>610</v>
      </c>
      <c r="I15" s="6">
        <f>H15-G15</f>
        <v/>
      </c>
      <c r="J15" s="6" t="n">
        <v>180</v>
      </c>
      <c r="K15">
        <f>I15+J15</f>
        <v/>
      </c>
      <c r="L15" s="3">
        <f>K15/SUM($K$2:$K$19)</f>
        <v/>
      </c>
      <c r="M15" s="3">
        <f>E15/SUM($E$2:$E$19)</f>
        <v/>
      </c>
      <c r="N15" s="11">
        <f>'Einstellungen &amp; Kosten'!$F$24*M15*(F15/12)</f>
        <v/>
      </c>
      <c r="O15" s="11">
        <f>'Einstellungen &amp; Kosten'!$F$23*(K15/SUM($K$2:$K$19))</f>
        <v/>
      </c>
      <c r="P15" s="11">
        <f>N15+O15</f>
        <v/>
      </c>
      <c r="Q15" s="11" t="n"/>
      <c r="R15" s="11">
        <f>Q15*F15</f>
        <v/>
      </c>
      <c r="S15" s="11">
        <f>P15-R15</f>
        <v/>
      </c>
    </row>
    <row r="16">
      <c r="A16" s="6" t="inlineStr">
        <is>
          <t>WE 15</t>
        </is>
      </c>
      <c r="B16" s="6" t="inlineStr">
        <is>
          <t>Wohnen</t>
        </is>
      </c>
      <c r="C16" s="6" t="inlineStr">
        <is>
          <t>Oliver Schröder</t>
        </is>
      </c>
      <c r="D16" s="6" t="inlineStr">
        <is>
          <t>Seitenflügel 1</t>
        </is>
      </c>
      <c r="E16" s="6" t="n">
        <v>64</v>
      </c>
      <c r="F16" s="6" t="n">
        <v>12</v>
      </c>
      <c r="G16" s="6" t="n">
        <v>0</v>
      </c>
      <c r="H16" s="6" t="n">
        <v>500</v>
      </c>
      <c r="I16" s="6">
        <f>H16-G16</f>
        <v/>
      </c>
      <c r="J16" s="6" t="n">
        <v>150</v>
      </c>
      <c r="K16">
        <f>I16+J16</f>
        <v/>
      </c>
      <c r="L16" s="3">
        <f>K16/SUM($K$2:$K$19)</f>
        <v/>
      </c>
      <c r="M16" s="3">
        <f>E16/SUM($E$2:$E$19)</f>
        <v/>
      </c>
      <c r="N16" s="11">
        <f>'Einstellungen &amp; Kosten'!$F$24*M16*(F16/12)</f>
        <v/>
      </c>
      <c r="O16" s="11">
        <f>'Einstellungen &amp; Kosten'!$F$23*(K16/SUM($K$2:$K$19))</f>
        <v/>
      </c>
      <c r="P16" s="11">
        <f>N16+O16</f>
        <v/>
      </c>
      <c r="Q16" s="11" t="n"/>
      <c r="R16" s="11">
        <f>Q16*F16</f>
        <v/>
      </c>
      <c r="S16" s="11">
        <f>P16-R16</f>
        <v/>
      </c>
    </row>
    <row r="17">
      <c r="A17" s="6" t="inlineStr">
        <is>
          <t>WE 16</t>
        </is>
      </c>
      <c r="B17" s="6" t="inlineStr">
        <is>
          <t>Wohnen</t>
        </is>
      </c>
      <c r="C17" s="6" t="inlineStr">
        <is>
          <t>Nina Neumann</t>
        </is>
      </c>
      <c r="D17" s="6" t="inlineStr">
        <is>
          <t>Seitenflügel 2</t>
        </is>
      </c>
      <c r="E17" s="6" t="n">
        <v>50</v>
      </c>
      <c r="F17" s="6" t="n">
        <v>12</v>
      </c>
      <c r="G17" s="6" t="n">
        <v>0</v>
      </c>
      <c r="H17" s="6" t="n">
        <v>390</v>
      </c>
      <c r="I17" s="6">
        <f>H17-G17</f>
        <v/>
      </c>
      <c r="J17" s="6" t="n">
        <v>115</v>
      </c>
      <c r="K17">
        <f>I17+J17</f>
        <v/>
      </c>
      <c r="L17" s="3">
        <f>K17/SUM($K$2:$K$19)</f>
        <v/>
      </c>
      <c r="M17" s="3">
        <f>E17/SUM($E$2:$E$19)</f>
        <v/>
      </c>
      <c r="N17" s="11">
        <f>'Einstellungen &amp; Kosten'!$F$24*M17*(F17/12)</f>
        <v/>
      </c>
      <c r="O17" s="11">
        <f>'Einstellungen &amp; Kosten'!$F$23*(K17/SUM($K$2:$K$19))</f>
        <v/>
      </c>
      <c r="P17" s="11">
        <f>N17+O17</f>
        <v/>
      </c>
      <c r="Q17" s="11" t="n"/>
      <c r="R17" s="11">
        <f>Q17*F17</f>
        <v/>
      </c>
      <c r="S17" s="11">
        <f>P17-R17</f>
        <v/>
      </c>
    </row>
    <row r="18">
      <c r="A18" s="6" t="inlineStr">
        <is>
          <t>GE 01</t>
        </is>
      </c>
      <c r="B18" s="6" t="inlineStr">
        <is>
          <t>Gewerbe</t>
        </is>
      </c>
      <c r="C18" s="6" t="inlineStr">
        <is>
          <t>Bäckerei Huber e.K.</t>
        </is>
      </c>
      <c r="D18" s="6" t="inlineStr">
        <is>
          <t>Straßenseite</t>
        </is>
      </c>
      <c r="E18" s="6" t="n">
        <v>120</v>
      </c>
      <c r="F18" s="6" t="n">
        <v>12</v>
      </c>
      <c r="G18" s="6" t="n">
        <v>0</v>
      </c>
      <c r="H18" s="6" t="n">
        <v>1100</v>
      </c>
      <c r="I18" s="6">
        <f>H18-G18</f>
        <v/>
      </c>
      <c r="J18" s="6" t="n">
        <v>300</v>
      </c>
      <c r="K18">
        <f>I18+J18</f>
        <v/>
      </c>
      <c r="L18" s="3">
        <f>K18/SUM($K$2:$K$19)</f>
        <v/>
      </c>
      <c r="M18" s="3">
        <f>E18/SUM($E$2:$E$19)</f>
        <v/>
      </c>
      <c r="N18" s="11">
        <f>'Einstellungen &amp; Kosten'!$F$24*M18*(F18/12)</f>
        <v/>
      </c>
      <c r="O18" s="11">
        <f>'Einstellungen &amp; Kosten'!$F$23*(K18/SUM($K$2:$K$19))</f>
        <v/>
      </c>
      <c r="P18" s="11">
        <f>N18+O18</f>
        <v/>
      </c>
      <c r="Q18" s="11" t="n"/>
      <c r="R18" s="11">
        <f>Q18*F18</f>
        <v/>
      </c>
      <c r="S18" s="11">
        <f>P18-R18</f>
        <v/>
      </c>
    </row>
    <row r="19">
      <c r="A19" s="6" t="inlineStr">
        <is>
          <t>GE 02</t>
        </is>
      </c>
      <c r="B19" s="6" t="inlineStr">
        <is>
          <t>Gewerbe</t>
        </is>
      </c>
      <c r="C19" s="6" t="inlineStr">
        <is>
          <t>Kfz-Werkstatt Schneider GmbH</t>
        </is>
      </c>
      <c r="D19" s="6" t="inlineStr">
        <is>
          <t>Hofseite</t>
        </is>
      </c>
      <c r="E19" s="6" t="n">
        <v>110</v>
      </c>
      <c r="F19" s="6" t="n">
        <v>12</v>
      </c>
      <c r="G19" s="6" t="n">
        <v>0</v>
      </c>
      <c r="H19" s="6" t="n">
        <v>980</v>
      </c>
      <c r="I19" s="6">
        <f>H19-G19</f>
        <v/>
      </c>
      <c r="J19" s="6" t="n">
        <v>280</v>
      </c>
      <c r="K19">
        <f>I19+J19</f>
        <v/>
      </c>
      <c r="L19" s="3">
        <f>K19/SUM($K$2:$K$19)</f>
        <v/>
      </c>
      <c r="M19" s="3">
        <f>E19/SUM($E$2:$E$19)</f>
        <v/>
      </c>
      <c r="N19" s="11">
        <f>'Einstellungen &amp; Kosten'!$F$24*M19*(F19/12)</f>
        <v/>
      </c>
      <c r="O19" s="11">
        <f>'Einstellungen &amp; Kosten'!$F$23*(K19/SUM($K$2:$K$19))</f>
        <v/>
      </c>
      <c r="P19" s="11">
        <f>N19+O19</f>
        <v/>
      </c>
      <c r="Q19" s="11" t="n"/>
      <c r="R19" s="11">
        <f>Q19*F19</f>
        <v/>
      </c>
      <c r="S19" s="11">
        <f>P19-R19</f>
        <v/>
      </c>
    </row>
  </sheetData>
  <conditionalFormatting sqref="S2:S19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8" customWidth="1" min="3" max="3"/>
    <col width="12" customWidth="1" min="4" max="4"/>
    <col width="12" customWidth="1" min="5" max="5"/>
    <col width="16" customWidth="1" min="6" max="6"/>
    <col width="16" customWidth="1" min="7" max="7"/>
    <col width="18" customWidth="1" min="8" max="8"/>
    <col width="20" customWidth="1" min="9" max="9"/>
  </cols>
  <sheetData>
    <row r="1">
      <c r="A1" s="12" t="inlineStr">
        <is>
          <t>Einheit</t>
        </is>
      </c>
      <c r="B1" s="12" t="inlineStr">
        <is>
          <t>Nutzung</t>
        </is>
      </c>
      <c r="C1" s="12" t="inlineStr">
        <is>
          <t>Mieter/Firma</t>
        </is>
      </c>
      <c r="D1" s="12" t="inlineStr">
        <is>
          <t>Fläche m²</t>
        </is>
      </c>
      <c r="E1" s="12" t="inlineStr">
        <is>
          <t>Verbrauch</t>
        </is>
      </c>
      <c r="F1" s="12" t="inlineStr">
        <is>
          <t>Anteil Verbrauch %</t>
        </is>
      </c>
      <c r="G1" s="12" t="inlineStr">
        <is>
          <t>Kosten gesamt €</t>
        </is>
      </c>
      <c r="H1" s="12" t="inlineStr">
        <is>
          <t>Vorauszahlungen €</t>
        </is>
      </c>
      <c r="I1" s="12" t="inlineStr">
        <is>
          <t>Saldo €</t>
        </is>
      </c>
    </row>
    <row r="2">
      <c r="A2" s="6">
        <f>'Einheiten &amp; Verbrauch'!A2</f>
        <v/>
      </c>
      <c r="B2" s="6">
        <f>'Einheiten &amp; Verbrauch'!B2</f>
        <v/>
      </c>
      <c r="C2" s="6">
        <f>'Einheiten &amp; Verbrauch'!C2</f>
        <v/>
      </c>
      <c r="D2" s="13">
        <f>'Einheiten &amp; Verbrauch'!E2</f>
        <v/>
      </c>
      <c r="E2" s="13">
        <f>'Einheiten &amp; Verbrauch'!K2</f>
        <v/>
      </c>
      <c r="F2" s="7">
        <f>'Einheiten &amp; Verbrauch'!L2</f>
        <v/>
      </c>
      <c r="G2" s="8">
        <f>'Einheiten &amp; Verbrauch'!P2</f>
        <v/>
      </c>
      <c r="H2" s="8">
        <f>'Einheiten &amp; Verbrauch'!R2</f>
        <v/>
      </c>
      <c r="I2" s="8">
        <f>'Einheiten &amp; Verbrauch'!S2</f>
        <v/>
      </c>
    </row>
    <row r="3">
      <c r="A3" s="6">
        <f>'Einheiten &amp; Verbrauch'!A3</f>
        <v/>
      </c>
      <c r="B3" s="6">
        <f>'Einheiten &amp; Verbrauch'!B3</f>
        <v/>
      </c>
      <c r="C3" s="6">
        <f>'Einheiten &amp; Verbrauch'!C3</f>
        <v/>
      </c>
      <c r="D3" s="13">
        <f>'Einheiten &amp; Verbrauch'!E3</f>
        <v/>
      </c>
      <c r="E3" s="13">
        <f>'Einheiten &amp; Verbrauch'!K3</f>
        <v/>
      </c>
      <c r="F3" s="7">
        <f>'Einheiten &amp; Verbrauch'!L3</f>
        <v/>
      </c>
      <c r="G3" s="8">
        <f>'Einheiten &amp; Verbrauch'!P3</f>
        <v/>
      </c>
      <c r="H3" s="8">
        <f>'Einheiten &amp; Verbrauch'!R3</f>
        <v/>
      </c>
      <c r="I3" s="8">
        <f>'Einheiten &amp; Verbrauch'!S3</f>
        <v/>
      </c>
    </row>
    <row r="4">
      <c r="A4" s="6">
        <f>'Einheiten &amp; Verbrauch'!A4</f>
        <v/>
      </c>
      <c r="B4" s="6">
        <f>'Einheiten &amp; Verbrauch'!B4</f>
        <v/>
      </c>
      <c r="C4" s="6">
        <f>'Einheiten &amp; Verbrauch'!C4</f>
        <v/>
      </c>
      <c r="D4" s="13">
        <f>'Einheiten &amp; Verbrauch'!E4</f>
        <v/>
      </c>
      <c r="E4" s="13">
        <f>'Einheiten &amp; Verbrauch'!K4</f>
        <v/>
      </c>
      <c r="F4" s="7">
        <f>'Einheiten &amp; Verbrauch'!L4</f>
        <v/>
      </c>
      <c r="G4" s="8">
        <f>'Einheiten &amp; Verbrauch'!P4</f>
        <v/>
      </c>
      <c r="H4" s="8">
        <f>'Einheiten &amp; Verbrauch'!R4</f>
        <v/>
      </c>
      <c r="I4" s="8">
        <f>'Einheiten &amp; Verbrauch'!S4</f>
        <v/>
      </c>
    </row>
    <row r="5">
      <c r="A5" s="6">
        <f>'Einheiten &amp; Verbrauch'!A5</f>
        <v/>
      </c>
      <c r="B5" s="6">
        <f>'Einheiten &amp; Verbrauch'!B5</f>
        <v/>
      </c>
      <c r="C5" s="6">
        <f>'Einheiten &amp; Verbrauch'!C5</f>
        <v/>
      </c>
      <c r="D5" s="13">
        <f>'Einheiten &amp; Verbrauch'!E5</f>
        <v/>
      </c>
      <c r="E5" s="13">
        <f>'Einheiten &amp; Verbrauch'!K5</f>
        <v/>
      </c>
      <c r="F5" s="7">
        <f>'Einheiten &amp; Verbrauch'!L5</f>
        <v/>
      </c>
      <c r="G5" s="8">
        <f>'Einheiten &amp; Verbrauch'!P5</f>
        <v/>
      </c>
      <c r="H5" s="8">
        <f>'Einheiten &amp; Verbrauch'!R5</f>
        <v/>
      </c>
      <c r="I5" s="8">
        <f>'Einheiten &amp; Verbrauch'!S5</f>
        <v/>
      </c>
    </row>
    <row r="6">
      <c r="A6" s="6">
        <f>'Einheiten &amp; Verbrauch'!A6</f>
        <v/>
      </c>
      <c r="B6" s="6">
        <f>'Einheiten &amp; Verbrauch'!B6</f>
        <v/>
      </c>
      <c r="C6" s="6">
        <f>'Einheiten &amp; Verbrauch'!C6</f>
        <v/>
      </c>
      <c r="D6" s="13">
        <f>'Einheiten &amp; Verbrauch'!E6</f>
        <v/>
      </c>
      <c r="E6" s="13">
        <f>'Einheiten &amp; Verbrauch'!K6</f>
        <v/>
      </c>
      <c r="F6" s="7">
        <f>'Einheiten &amp; Verbrauch'!L6</f>
        <v/>
      </c>
      <c r="G6" s="8">
        <f>'Einheiten &amp; Verbrauch'!P6</f>
        <v/>
      </c>
      <c r="H6" s="8">
        <f>'Einheiten &amp; Verbrauch'!R6</f>
        <v/>
      </c>
      <c r="I6" s="8">
        <f>'Einheiten &amp; Verbrauch'!S6</f>
        <v/>
      </c>
    </row>
    <row r="7">
      <c r="A7" s="6">
        <f>'Einheiten &amp; Verbrauch'!A7</f>
        <v/>
      </c>
      <c r="B7" s="6">
        <f>'Einheiten &amp; Verbrauch'!B7</f>
        <v/>
      </c>
      <c r="C7" s="6">
        <f>'Einheiten &amp; Verbrauch'!C7</f>
        <v/>
      </c>
      <c r="D7" s="13">
        <f>'Einheiten &amp; Verbrauch'!E7</f>
        <v/>
      </c>
      <c r="E7" s="13">
        <f>'Einheiten &amp; Verbrauch'!K7</f>
        <v/>
      </c>
      <c r="F7" s="7">
        <f>'Einheiten &amp; Verbrauch'!L7</f>
        <v/>
      </c>
      <c r="G7" s="8">
        <f>'Einheiten &amp; Verbrauch'!P7</f>
        <v/>
      </c>
      <c r="H7" s="8">
        <f>'Einheiten &amp; Verbrauch'!R7</f>
        <v/>
      </c>
      <c r="I7" s="8">
        <f>'Einheiten &amp; Verbrauch'!S7</f>
        <v/>
      </c>
    </row>
    <row r="8">
      <c r="A8" s="6">
        <f>'Einheiten &amp; Verbrauch'!A8</f>
        <v/>
      </c>
      <c r="B8" s="6">
        <f>'Einheiten &amp; Verbrauch'!B8</f>
        <v/>
      </c>
      <c r="C8" s="6">
        <f>'Einheiten &amp; Verbrauch'!C8</f>
        <v/>
      </c>
      <c r="D8" s="13">
        <f>'Einheiten &amp; Verbrauch'!E8</f>
        <v/>
      </c>
      <c r="E8" s="13">
        <f>'Einheiten &amp; Verbrauch'!K8</f>
        <v/>
      </c>
      <c r="F8" s="7">
        <f>'Einheiten &amp; Verbrauch'!L8</f>
        <v/>
      </c>
      <c r="G8" s="8">
        <f>'Einheiten &amp; Verbrauch'!P8</f>
        <v/>
      </c>
      <c r="H8" s="8">
        <f>'Einheiten &amp; Verbrauch'!R8</f>
        <v/>
      </c>
      <c r="I8" s="8">
        <f>'Einheiten &amp; Verbrauch'!S8</f>
        <v/>
      </c>
    </row>
    <row r="9">
      <c r="A9" s="6">
        <f>'Einheiten &amp; Verbrauch'!A9</f>
        <v/>
      </c>
      <c r="B9" s="6">
        <f>'Einheiten &amp; Verbrauch'!B9</f>
        <v/>
      </c>
      <c r="C9" s="6">
        <f>'Einheiten &amp; Verbrauch'!C9</f>
        <v/>
      </c>
      <c r="D9" s="13">
        <f>'Einheiten &amp; Verbrauch'!E9</f>
        <v/>
      </c>
      <c r="E9" s="13">
        <f>'Einheiten &amp; Verbrauch'!K9</f>
        <v/>
      </c>
      <c r="F9" s="7">
        <f>'Einheiten &amp; Verbrauch'!L9</f>
        <v/>
      </c>
      <c r="G9" s="8">
        <f>'Einheiten &amp; Verbrauch'!P9</f>
        <v/>
      </c>
      <c r="H9" s="8">
        <f>'Einheiten &amp; Verbrauch'!R9</f>
        <v/>
      </c>
      <c r="I9" s="8">
        <f>'Einheiten &amp; Verbrauch'!S9</f>
        <v/>
      </c>
    </row>
    <row r="10">
      <c r="A10" s="6">
        <f>'Einheiten &amp; Verbrauch'!A10</f>
        <v/>
      </c>
      <c r="B10" s="6">
        <f>'Einheiten &amp; Verbrauch'!B10</f>
        <v/>
      </c>
      <c r="C10" s="6">
        <f>'Einheiten &amp; Verbrauch'!C10</f>
        <v/>
      </c>
      <c r="D10" s="13">
        <f>'Einheiten &amp; Verbrauch'!E10</f>
        <v/>
      </c>
      <c r="E10" s="13">
        <f>'Einheiten &amp; Verbrauch'!K10</f>
        <v/>
      </c>
      <c r="F10" s="7">
        <f>'Einheiten &amp; Verbrauch'!L10</f>
        <v/>
      </c>
      <c r="G10" s="8">
        <f>'Einheiten &amp; Verbrauch'!P10</f>
        <v/>
      </c>
      <c r="H10" s="8">
        <f>'Einheiten &amp; Verbrauch'!R10</f>
        <v/>
      </c>
      <c r="I10" s="8">
        <f>'Einheiten &amp; Verbrauch'!S10</f>
        <v/>
      </c>
    </row>
    <row r="11">
      <c r="A11" s="6">
        <f>'Einheiten &amp; Verbrauch'!A11</f>
        <v/>
      </c>
      <c r="B11" s="6">
        <f>'Einheiten &amp; Verbrauch'!B11</f>
        <v/>
      </c>
      <c r="C11" s="6">
        <f>'Einheiten &amp; Verbrauch'!C11</f>
        <v/>
      </c>
      <c r="D11" s="13">
        <f>'Einheiten &amp; Verbrauch'!E11</f>
        <v/>
      </c>
      <c r="E11" s="13">
        <f>'Einheiten &amp; Verbrauch'!K11</f>
        <v/>
      </c>
      <c r="F11" s="7">
        <f>'Einheiten &amp; Verbrauch'!L11</f>
        <v/>
      </c>
      <c r="G11" s="8">
        <f>'Einheiten &amp; Verbrauch'!P11</f>
        <v/>
      </c>
      <c r="H11" s="8">
        <f>'Einheiten &amp; Verbrauch'!R11</f>
        <v/>
      </c>
      <c r="I11" s="8">
        <f>'Einheiten &amp; Verbrauch'!S11</f>
        <v/>
      </c>
    </row>
    <row r="12">
      <c r="A12" s="6">
        <f>'Einheiten &amp; Verbrauch'!A12</f>
        <v/>
      </c>
      <c r="B12" s="6">
        <f>'Einheiten &amp; Verbrauch'!B12</f>
        <v/>
      </c>
      <c r="C12" s="6">
        <f>'Einheiten &amp; Verbrauch'!C12</f>
        <v/>
      </c>
      <c r="D12" s="13">
        <f>'Einheiten &amp; Verbrauch'!E12</f>
        <v/>
      </c>
      <c r="E12" s="13">
        <f>'Einheiten &amp; Verbrauch'!K12</f>
        <v/>
      </c>
      <c r="F12" s="7">
        <f>'Einheiten &amp; Verbrauch'!L12</f>
        <v/>
      </c>
      <c r="G12" s="8">
        <f>'Einheiten &amp; Verbrauch'!P12</f>
        <v/>
      </c>
      <c r="H12" s="8">
        <f>'Einheiten &amp; Verbrauch'!R12</f>
        <v/>
      </c>
      <c r="I12" s="8">
        <f>'Einheiten &amp; Verbrauch'!S12</f>
        <v/>
      </c>
    </row>
    <row r="13">
      <c r="A13" s="6">
        <f>'Einheiten &amp; Verbrauch'!A13</f>
        <v/>
      </c>
      <c r="B13" s="6">
        <f>'Einheiten &amp; Verbrauch'!B13</f>
        <v/>
      </c>
      <c r="C13" s="6">
        <f>'Einheiten &amp; Verbrauch'!C13</f>
        <v/>
      </c>
      <c r="D13" s="13">
        <f>'Einheiten &amp; Verbrauch'!E13</f>
        <v/>
      </c>
      <c r="E13" s="13">
        <f>'Einheiten &amp; Verbrauch'!K13</f>
        <v/>
      </c>
      <c r="F13" s="7">
        <f>'Einheiten &amp; Verbrauch'!L13</f>
        <v/>
      </c>
      <c r="G13" s="8">
        <f>'Einheiten &amp; Verbrauch'!P13</f>
        <v/>
      </c>
      <c r="H13" s="8">
        <f>'Einheiten &amp; Verbrauch'!R13</f>
        <v/>
      </c>
      <c r="I13" s="8">
        <f>'Einheiten &amp; Verbrauch'!S13</f>
        <v/>
      </c>
    </row>
    <row r="14">
      <c r="A14" s="6">
        <f>'Einheiten &amp; Verbrauch'!A14</f>
        <v/>
      </c>
      <c r="B14" s="6">
        <f>'Einheiten &amp; Verbrauch'!B14</f>
        <v/>
      </c>
      <c r="C14" s="6">
        <f>'Einheiten &amp; Verbrauch'!C14</f>
        <v/>
      </c>
      <c r="D14" s="13">
        <f>'Einheiten &amp; Verbrauch'!E14</f>
        <v/>
      </c>
      <c r="E14" s="13">
        <f>'Einheiten &amp; Verbrauch'!K14</f>
        <v/>
      </c>
      <c r="F14" s="7">
        <f>'Einheiten &amp; Verbrauch'!L14</f>
        <v/>
      </c>
      <c r="G14" s="8">
        <f>'Einheiten &amp; Verbrauch'!P14</f>
        <v/>
      </c>
      <c r="H14" s="8">
        <f>'Einheiten &amp; Verbrauch'!R14</f>
        <v/>
      </c>
      <c r="I14" s="8">
        <f>'Einheiten &amp; Verbrauch'!S14</f>
        <v/>
      </c>
    </row>
    <row r="15">
      <c r="A15" s="6">
        <f>'Einheiten &amp; Verbrauch'!A15</f>
        <v/>
      </c>
      <c r="B15" s="6">
        <f>'Einheiten &amp; Verbrauch'!B15</f>
        <v/>
      </c>
      <c r="C15" s="6">
        <f>'Einheiten &amp; Verbrauch'!C15</f>
        <v/>
      </c>
      <c r="D15" s="13">
        <f>'Einheiten &amp; Verbrauch'!E15</f>
        <v/>
      </c>
      <c r="E15" s="13">
        <f>'Einheiten &amp; Verbrauch'!K15</f>
        <v/>
      </c>
      <c r="F15" s="7">
        <f>'Einheiten &amp; Verbrauch'!L15</f>
        <v/>
      </c>
      <c r="G15" s="8">
        <f>'Einheiten &amp; Verbrauch'!P15</f>
        <v/>
      </c>
      <c r="H15" s="8">
        <f>'Einheiten &amp; Verbrauch'!R15</f>
        <v/>
      </c>
      <c r="I15" s="8">
        <f>'Einheiten &amp; Verbrauch'!S15</f>
        <v/>
      </c>
    </row>
    <row r="16">
      <c r="A16" s="6">
        <f>'Einheiten &amp; Verbrauch'!A16</f>
        <v/>
      </c>
      <c r="B16" s="6">
        <f>'Einheiten &amp; Verbrauch'!B16</f>
        <v/>
      </c>
      <c r="C16" s="6">
        <f>'Einheiten &amp; Verbrauch'!C16</f>
        <v/>
      </c>
      <c r="D16" s="13">
        <f>'Einheiten &amp; Verbrauch'!E16</f>
        <v/>
      </c>
      <c r="E16" s="13">
        <f>'Einheiten &amp; Verbrauch'!K16</f>
        <v/>
      </c>
      <c r="F16" s="7">
        <f>'Einheiten &amp; Verbrauch'!L16</f>
        <v/>
      </c>
      <c r="G16" s="8">
        <f>'Einheiten &amp; Verbrauch'!P16</f>
        <v/>
      </c>
      <c r="H16" s="8">
        <f>'Einheiten &amp; Verbrauch'!R16</f>
        <v/>
      </c>
      <c r="I16" s="8">
        <f>'Einheiten &amp; Verbrauch'!S16</f>
        <v/>
      </c>
    </row>
    <row r="17">
      <c r="A17" s="6">
        <f>'Einheiten &amp; Verbrauch'!A17</f>
        <v/>
      </c>
      <c r="B17" s="6">
        <f>'Einheiten &amp; Verbrauch'!B17</f>
        <v/>
      </c>
      <c r="C17" s="6">
        <f>'Einheiten &amp; Verbrauch'!C17</f>
        <v/>
      </c>
      <c r="D17" s="13">
        <f>'Einheiten &amp; Verbrauch'!E17</f>
        <v/>
      </c>
      <c r="E17" s="13">
        <f>'Einheiten &amp; Verbrauch'!K17</f>
        <v/>
      </c>
      <c r="F17" s="7">
        <f>'Einheiten &amp; Verbrauch'!L17</f>
        <v/>
      </c>
      <c r="G17" s="8">
        <f>'Einheiten &amp; Verbrauch'!P17</f>
        <v/>
      </c>
      <c r="H17" s="8">
        <f>'Einheiten &amp; Verbrauch'!R17</f>
        <v/>
      </c>
      <c r="I17" s="8">
        <f>'Einheiten &amp; Verbrauch'!S17</f>
        <v/>
      </c>
    </row>
    <row r="18">
      <c r="A18" s="6">
        <f>'Einheiten &amp; Verbrauch'!A18</f>
        <v/>
      </c>
      <c r="B18" s="6">
        <f>'Einheiten &amp; Verbrauch'!B18</f>
        <v/>
      </c>
      <c r="C18" s="6">
        <f>'Einheiten &amp; Verbrauch'!C18</f>
        <v/>
      </c>
      <c r="D18" s="13">
        <f>'Einheiten &amp; Verbrauch'!E18</f>
        <v/>
      </c>
      <c r="E18" s="13">
        <f>'Einheiten &amp; Verbrauch'!K18</f>
        <v/>
      </c>
      <c r="F18" s="7">
        <f>'Einheiten &amp; Verbrauch'!L18</f>
        <v/>
      </c>
      <c r="G18" s="8">
        <f>'Einheiten &amp; Verbrauch'!P18</f>
        <v/>
      </c>
      <c r="H18" s="8">
        <f>'Einheiten &amp; Verbrauch'!R18</f>
        <v/>
      </c>
      <c r="I18" s="8">
        <f>'Einheiten &amp; Verbrauch'!S18</f>
        <v/>
      </c>
    </row>
    <row r="19">
      <c r="A19" s="6">
        <f>'Einheiten &amp; Verbrauch'!A19</f>
        <v/>
      </c>
      <c r="B19" s="6">
        <f>'Einheiten &amp; Verbrauch'!B19</f>
        <v/>
      </c>
      <c r="C19" s="6">
        <f>'Einheiten &amp; Verbrauch'!C19</f>
        <v/>
      </c>
      <c r="D19" s="13">
        <f>'Einheiten &amp; Verbrauch'!E19</f>
        <v/>
      </c>
      <c r="E19" s="13">
        <f>'Einheiten &amp; Verbrauch'!K19</f>
        <v/>
      </c>
      <c r="F19" s="7">
        <f>'Einheiten &amp; Verbrauch'!L19</f>
        <v/>
      </c>
      <c r="G19" s="8">
        <f>'Einheiten &amp; Verbrauch'!P19</f>
        <v/>
      </c>
      <c r="H19" s="8">
        <f>'Einheiten &amp; Verbrauch'!R19</f>
        <v/>
      </c>
      <c r="I19" s="8">
        <f>'Einheiten &amp; Verbrauch'!S19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2025-11-09T17:19:39Z</dcterms:created>
  <dcterms:modified xmlns:dcterms="http://purl.org/dc/terms/" xmlns:xsi="http://www.w3.org/2001/XMLSchema-instance" xsi:type="dcterms:W3CDTF">2025-11-09T17:19:39Z</dcterms:modified>
</cp:coreProperties>
</file>