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Einstellungen" sheetId="1" state="visible" r:id="rId1"/>
    <sheet xmlns:r="http://schemas.openxmlformats.org/officeDocument/2006/relationships" name="Zahlungsplanung" sheetId="2" state="visible" r:id="rId2"/>
    <sheet xmlns:r="http://schemas.openxmlformats.org/officeDocument/2006/relationships" name="Übersicht" sheetId="3" state="visible" r:id="rId3"/>
  </sheets>
  <definedNames>
    <definedName name="UST_Tabelle">'Einstellungen'!$A$7:$B$9</definedName>
    <definedName name="KAT_Liste">'Einstellungen'!$A$12:$A$13</definedName>
    <definedName name="_xlnm._FilterDatabase" localSheetId="1" hidden="1">'Zahlungsplanung'!$A$1:$P$200</definedName>
    <definedName name="_xlnm._FilterDatabase" localSheetId="2" hidden="1">'Übersicht'!$A$2:$F$13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yyyy-mm-dd h:mm:ss"/>
    <numFmt numFmtId="165" formatCode="DD.MM.YYYY"/>
    <numFmt numFmtId="166" formatCode="[$€-407] #,##0.00"/>
    <numFmt numFmtId="167" formatCode="MMMM YYYY"/>
  </numFmts>
  <fonts count="3">
    <font>
      <name val="Calibri"/>
      <family val="2"/>
      <color theme="1"/>
      <sz val="11"/>
      <scheme val="minor"/>
    </font>
    <font>
      <name val="Calibri"/>
      <b val="1"/>
      <sz val="11"/>
    </font>
    <font>
      <name val="Calibri"/>
      <b val="1"/>
      <sz val="14"/>
    </font>
  </fonts>
  <fills count="5">
    <fill>
      <patternFill/>
    </fill>
    <fill>
      <patternFill patternType="gray125"/>
    </fill>
    <fill>
      <patternFill patternType="solid">
        <fgColor rgb="00D9E1F2"/>
        <bgColor rgb="00D9E1F2"/>
      </patternFill>
    </fill>
    <fill>
      <patternFill patternType="solid">
        <fgColor rgb="00ECECEC"/>
        <bgColor rgb="00ECECEC"/>
      </patternFill>
    </fill>
    <fill>
      <patternFill patternType="solid">
        <fgColor rgb="00FFF2CC"/>
        <bgColor rgb="00FFF2CC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2" borderId="0" pivotButton="0" quotePrefix="0" xfId="0"/>
    <xf numFmtId="0" fontId="0" fillId="0" borderId="1" applyAlignment="1" pivotButton="0" quotePrefix="0" xfId="0">
      <alignment horizontal="center" vertical="center"/>
    </xf>
    <xf numFmtId="165" fontId="0" fillId="0" borderId="0" pivotButton="0" quotePrefix="0" xfId="0"/>
    <xf numFmtId="166" fontId="0" fillId="0" borderId="0" pivotButton="0" quotePrefix="0" xfId="0"/>
    <xf numFmtId="9" fontId="0" fillId="0" borderId="0" pivotButton="0" quotePrefix="0" xfId="0"/>
    <xf numFmtId="0" fontId="1" fillId="3" borderId="0" applyAlignment="1" pivotButton="0" quotePrefix="0" xfId="0">
      <alignment horizontal="center" vertical="center"/>
    </xf>
    <xf numFmtId="166" fontId="0" fillId="4" borderId="0" pivotButton="0" quotePrefix="0" xfId="0"/>
    <xf numFmtId="0" fontId="0" fillId="4" borderId="0" pivotButton="0" quotePrefix="0" xfId="0"/>
    <xf numFmtId="165" fontId="0" fillId="4" borderId="0" pivotButton="0" quotePrefix="0" xfId="0"/>
    <xf numFmtId="0" fontId="2" fillId="0" borderId="0" pivotButton="0" quotePrefix="0" xfId="0"/>
    <xf numFmtId="0" fontId="1" fillId="2" borderId="0" applyAlignment="1" pivotButton="0" quotePrefix="0" xfId="0">
      <alignment horizontal="center"/>
    </xf>
    <xf numFmtId="167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Liquidität 2025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'Übersicht'!C2</f>
            </strRef>
          </tx>
          <spPr>
            <a:solidFill xmlns:a="http://schemas.openxmlformats.org/drawingml/2006/main">
              <a:srgbClr val="92D050"/>
            </a:solidFill>
            <a:ln xmlns:a="http://schemas.openxmlformats.org/drawingml/2006/main">
              <a:prstDash val="solid"/>
            </a:ln>
          </spPr>
          <cat>
            <numRef>
              <f>'Übersicht'!$A$3:$A$13</f>
            </numRef>
          </cat>
          <val>
            <numRef>
              <f>'Übersicht'!$C$3:$C$13</f>
            </numRef>
          </val>
        </ser>
        <ser>
          <idx val="1"/>
          <order val="1"/>
          <tx>
            <strRef>
              <f>'Übersicht'!D2</f>
            </strRef>
          </tx>
          <spPr>
            <a:solidFill xmlns:a="http://schemas.openxmlformats.org/drawingml/2006/main">
              <a:srgbClr val="FFC000"/>
            </a:solidFill>
            <a:ln xmlns:a="http://schemas.openxmlformats.org/drawingml/2006/main">
              <a:prstDash val="solid"/>
            </a:ln>
          </spPr>
          <cat>
            <numRef>
              <f>'Übersicht'!$A$3:$A$13</f>
            </numRef>
          </cat>
          <val>
            <numRef>
              <f>'Übersicht'!$D$3:$D$13</f>
            </numRef>
          </val>
        </ser>
        <gapWidth val="150"/>
        <axId val="10"/>
        <axId val="100"/>
      </barChart>
      <lineChart>
        <grouping val="standard"/>
        <ser>
          <idx val="2"/>
          <order val="2"/>
          <tx>
            <strRef>
              <f>'Übersicht'!F2</f>
            </strRef>
          </tx>
          <spPr>
            <a:ln xmlns:a="http://schemas.openxmlformats.org/drawingml/2006/main">
              <a:solidFill>
                <a:srgbClr val="4472C4"/>
              </a:solidFill>
              <a:prstDash val="solid"/>
            </a:ln>
          </spPr>
          <marker>
            <symbol val="circle"/>
            <spPr>
              <a:ln xmlns:a="http://schemas.openxmlformats.org/drawingml/2006/main">
                <a:prstDash val="solid"/>
              </a:ln>
            </spPr>
          </marker>
          <cat>
            <numRef>
              <f>'Übersicht'!$A$3:$A$13</f>
            </numRef>
          </cat>
          <val>
            <numRef>
              <f>'Übersicht'!$F$3:$F$13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Monat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Betrag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7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3"/>
  <sheetViews>
    <sheetView workbookViewId="0">
      <selection activeCell="A1" sqref="A1"/>
    </sheetView>
  </sheetViews>
  <sheetFormatPr baseColWidth="8" defaultRowHeight="15"/>
  <cols>
    <col width="30" customWidth="1" min="1" max="1"/>
    <col width="35" customWidth="1" min="2" max="2"/>
  </cols>
  <sheetData>
    <row r="1">
      <c r="A1" s="1" t="inlineStr">
        <is>
          <t>Firmenname</t>
        </is>
      </c>
      <c r="B1" s="1" t="inlineStr">
        <is>
          <t>Müller &amp; Sohn Haustechnik GmbH</t>
        </is>
      </c>
      <c r="D1" s="2" t="inlineStr">
        <is>
          <t>Logo (Platzhalter)</t>
        </is>
      </c>
    </row>
    <row r="2">
      <c r="A2" t="inlineStr">
        <is>
          <t>Startmonat (Monatserster)</t>
        </is>
      </c>
      <c r="B2" s="3" t="n">
        <v>45658</v>
      </c>
    </row>
    <row r="3">
      <c r="A3" t="inlineStr">
        <is>
          <t>Anfangsbestand (€)</t>
        </is>
      </c>
      <c r="B3" s="4" t="n">
        <v>25000</v>
      </c>
    </row>
    <row r="4">
      <c r="A4" t="inlineStr">
        <is>
          <t>Mindestliquidität (€)</t>
        </is>
      </c>
      <c r="B4" s="4" t="n">
        <v>10000</v>
      </c>
    </row>
    <row r="6">
      <c r="A6" s="1" t="inlineStr">
        <is>
          <t>USt-Schlüssel</t>
        </is>
      </c>
      <c r="B6" s="1" t="inlineStr">
        <is>
          <t>Faktor</t>
        </is>
      </c>
    </row>
    <row r="7">
      <c r="A7" t="inlineStr">
        <is>
          <t>19%</t>
        </is>
      </c>
      <c r="B7" s="5" t="n">
        <v>0.19</v>
      </c>
    </row>
    <row r="8">
      <c r="A8" t="inlineStr">
        <is>
          <t>7%</t>
        </is>
      </c>
      <c r="B8" s="5" t="n">
        <v>0.07000000000000001</v>
      </c>
    </row>
    <row r="9">
      <c r="A9" t="inlineStr">
        <is>
          <t>0%</t>
        </is>
      </c>
      <c r="B9" s="5" t="n">
        <v>0</v>
      </c>
    </row>
    <row r="11">
      <c r="A11" s="1" t="inlineStr">
        <is>
          <t>Kategorien</t>
        </is>
      </c>
    </row>
    <row r="12">
      <c r="A12" t="inlineStr">
        <is>
          <t>Einzahlung</t>
        </is>
      </c>
    </row>
    <row r="13">
      <c r="A13" t="inlineStr">
        <is>
          <t>Auszahlung</t>
        </is>
      </c>
    </row>
  </sheetData>
  <mergeCells count="1">
    <mergeCell ref="D1:F3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P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4" customWidth="1" min="3" max="3"/>
    <col width="28" customWidth="1" min="4" max="4"/>
    <col width="16" customWidth="1" min="5" max="5"/>
    <col width="36" customWidth="1" min="6" max="6"/>
    <col width="12" customWidth="1" min="7" max="7"/>
    <col width="10" customWidth="1" min="8" max="8"/>
    <col width="12" customWidth="1" min="9" max="9"/>
    <col width="12" customWidth="1" min="10" max="10"/>
    <col width="13" customWidth="1" min="11" max="11"/>
    <col width="15" customWidth="1" min="12" max="12"/>
    <col width="15" customWidth="1" min="13" max="13"/>
    <col width="14" customWidth="1" min="14" max="14"/>
    <col width="12" customWidth="1" min="15" max="15"/>
    <col width="22" customWidth="1" min="16" max="16"/>
  </cols>
  <sheetData>
    <row r="1">
      <c r="A1" s="6" t="inlineStr">
        <is>
          <t>Beleg-Nr.</t>
        </is>
      </c>
      <c r="B1" s="6" t="inlineStr">
        <is>
          <t>Kategorie</t>
        </is>
      </c>
      <c r="C1" s="6" t="inlineStr">
        <is>
          <t>Typ</t>
        </is>
      </c>
      <c r="D1" s="6" t="inlineStr">
        <is>
          <t>Gegenpartei</t>
        </is>
      </c>
      <c r="E1" s="6" t="inlineStr">
        <is>
          <t>Ort</t>
        </is>
      </c>
      <c r="F1" s="6" t="inlineStr">
        <is>
          <t>Beschreibung</t>
        </is>
      </c>
      <c r="G1" s="6" t="inlineStr">
        <is>
          <t>Netto €</t>
        </is>
      </c>
      <c r="H1" s="6" t="inlineStr">
        <is>
          <t>USt-Satz</t>
        </is>
      </c>
      <c r="I1" s="6" t="inlineStr">
        <is>
          <t>USt-Betrag €</t>
        </is>
      </c>
      <c r="J1" s="6" t="inlineStr">
        <is>
          <t>Brutto €</t>
        </is>
      </c>
      <c r="K1" s="6" t="inlineStr">
        <is>
          <t>Fälligkeit</t>
        </is>
      </c>
      <c r="L1" s="6" t="inlineStr">
        <is>
          <t>Vorauss. Zahlung am</t>
        </is>
      </c>
      <c r="M1" s="6" t="inlineStr">
        <is>
          <t>Tats. Zahlung am</t>
        </is>
      </c>
      <c r="N1" s="6" t="inlineStr">
        <is>
          <t>Liquiditätsmonat</t>
        </is>
      </c>
      <c r="O1" s="6" t="inlineStr">
        <is>
          <t>Status</t>
        </is>
      </c>
      <c r="P1" s="6" t="inlineStr">
        <is>
          <t>Bemerkung</t>
        </is>
      </c>
    </row>
    <row r="2">
      <c r="A2" t="inlineStr">
        <is>
          <t>2025-001</t>
        </is>
      </c>
      <c r="B2" t="inlineStr">
        <is>
          <t>Einzahlung</t>
        </is>
      </c>
      <c r="C2" t="inlineStr">
        <is>
          <t>Kunde</t>
        </is>
      </c>
      <c r="D2" t="inlineStr">
        <is>
          <t>Hausverwaltung Weber GbR</t>
        </is>
      </c>
      <c r="E2" t="inlineStr">
        <is>
          <t>Köln</t>
        </is>
      </c>
      <c r="F2" t="inlineStr">
        <is>
          <t>Dachreparatur MFH Aachener Str. 210</t>
        </is>
      </c>
      <c r="G2" s="7" t="n">
        <v>8400</v>
      </c>
      <c r="H2" s="8" t="inlineStr">
        <is>
          <t>19%</t>
        </is>
      </c>
      <c r="I2" s="4">
        <f>G2*SVERWEIS(H2;Einstellungen!$A$7:$B$9;2;FALSCH)</f>
        <v/>
      </c>
      <c r="J2" s="4">
        <f>G2+I2</f>
        <v/>
      </c>
      <c r="K2" s="9" t="n">
        <v>45672</v>
      </c>
      <c r="L2" s="9" t="n"/>
      <c r="M2" s="9" t="n">
        <v>45677</v>
      </c>
      <c r="N2" s="3">
        <f>DATUM(JAHR(WENN(NICHT(ISTLEER(M2));M2;WENN(NICHT(ISTLEER(L2));L2;K2)));MONAT(WENN(NICHT(ISTLEER(M2));M2;WENN(NICHT(ISTLEER(L2));L2;K2)));1)</f>
        <v/>
      </c>
      <c r="O2">
        <f>WENN(NICHT(ISTLEER(M2));"bezahlt";WENN(K2&lt;HEUTE();"überfällig";"offen"))</f>
        <v/>
      </c>
      <c r="P2" s="8" t="inlineStr">
        <is>
          <t>überwiesen</t>
        </is>
      </c>
    </row>
    <row r="3">
      <c r="A3" t="inlineStr">
        <is>
          <t>2025-002</t>
        </is>
      </c>
      <c r="B3" t="inlineStr">
        <is>
          <t>Auszahlung</t>
        </is>
      </c>
      <c r="C3" t="inlineStr">
        <is>
          <t>Fixkosten</t>
        </is>
      </c>
      <c r="D3" t="inlineStr">
        <is>
          <t>IMMOPARK Rhein GbR</t>
        </is>
      </c>
      <c r="E3" t="inlineStr">
        <is>
          <t>Köln</t>
        </is>
      </c>
      <c r="F3" t="inlineStr">
        <is>
          <t>Werkstattmiete Januar</t>
        </is>
      </c>
      <c r="G3" s="7" t="n">
        <v>1800</v>
      </c>
      <c r="H3" s="8" t="inlineStr">
        <is>
          <t>19%</t>
        </is>
      </c>
      <c r="I3" s="4">
        <f>G3*SVERWEIS(H3;Einstellungen!$A$7:$B$9;2;FALSCH)</f>
        <v/>
      </c>
      <c r="J3" s="4">
        <f>G3+I3</f>
        <v/>
      </c>
      <c r="K3" s="9" t="n">
        <v>45660</v>
      </c>
      <c r="L3" s="9" t="n"/>
      <c r="M3" s="9" t="n">
        <v>45660</v>
      </c>
      <c r="N3" s="3">
        <f>DATUM(JAHR(WENN(NICHT(ISTLEER(M3));M3;WENN(NICHT(ISTLEER(L3));L3;K3)));MONAT(WENN(NICHT(ISTLEER(M3));M3;WENN(NICHT(ISTLEER(L3));L3;K3)));1)</f>
        <v/>
      </c>
      <c r="O3">
        <f>WENN(NICHT(ISTLEER(M3));"bezahlt";WENN(K3&lt;HEUTE();"überfällig";"offen"))</f>
        <v/>
      </c>
      <c r="P3" s="8" t="inlineStr">
        <is>
          <t>Lastschrift</t>
        </is>
      </c>
    </row>
    <row r="4">
      <c r="A4" t="inlineStr">
        <is>
          <t>2025-003</t>
        </is>
      </c>
      <c r="B4" t="inlineStr">
        <is>
          <t>Auszahlung</t>
        </is>
      </c>
      <c r="C4" t="inlineStr">
        <is>
          <t>Löhne</t>
        </is>
      </c>
      <c r="D4" t="inlineStr">
        <is>
          <t>Team Januar</t>
        </is>
      </c>
      <c r="E4" t="inlineStr">
        <is>
          <t>Köln</t>
        </is>
      </c>
      <c r="F4" t="inlineStr">
        <is>
          <t>Gehälter inkl. Sozialabgaben</t>
        </is>
      </c>
      <c r="G4" s="7" t="n">
        <v>12000</v>
      </c>
      <c r="H4" s="8" t="inlineStr">
        <is>
          <t>0%</t>
        </is>
      </c>
      <c r="I4" s="4">
        <f>G4*SVERWEIS(H4;Einstellungen!$A$7:$B$9;2;FALSCH)</f>
        <v/>
      </c>
      <c r="J4" s="4">
        <f>G4+I4</f>
        <v/>
      </c>
      <c r="K4" s="9" t="n">
        <v>45685</v>
      </c>
      <c r="L4" s="9" t="n"/>
      <c r="M4" s="9" t="n">
        <v>45685</v>
      </c>
      <c r="N4" s="3">
        <f>DATUM(JAHR(WENN(NICHT(ISTLEER(M4));M4;WENN(NICHT(ISTLEER(L4));L4;K4)));MONAT(WENN(NICHT(ISTLEER(M4));M4;WENN(NICHT(ISTLEER(L4));L4;K4)));1)</f>
        <v/>
      </c>
      <c r="O4">
        <f>WENN(NICHT(ISTLEER(M4));"bezahlt";WENN(K4&lt;HEUTE();"überfällig";"offen"))</f>
        <v/>
      </c>
      <c r="P4" s="8" t="inlineStr">
        <is>
          <t>Lohnlauf</t>
        </is>
      </c>
    </row>
    <row r="5">
      <c r="A5" t="inlineStr">
        <is>
          <t>2025-004</t>
        </is>
      </c>
      <c r="B5" t="inlineStr">
        <is>
          <t>Auszahlung</t>
        </is>
      </c>
      <c r="C5" t="inlineStr">
        <is>
          <t>Fixkosten</t>
        </is>
      </c>
      <c r="D5" t="inlineStr">
        <is>
          <t>Stadtwerke Köln GmbH</t>
        </is>
      </c>
      <c r="E5" t="inlineStr">
        <is>
          <t>Köln</t>
        </is>
      </c>
      <c r="F5" t="inlineStr">
        <is>
          <t>Strom Januar</t>
        </is>
      </c>
      <c r="G5" s="7" t="n">
        <v>420</v>
      </c>
      <c r="H5" s="8" t="inlineStr">
        <is>
          <t>19%</t>
        </is>
      </c>
      <c r="I5" s="4">
        <f>G5*SVERWEIS(H5;Einstellungen!$A$7:$B$9;2;FALSCH)</f>
        <v/>
      </c>
      <c r="J5" s="4">
        <f>G5+I5</f>
        <v/>
      </c>
      <c r="K5" s="9" t="n">
        <v>45682</v>
      </c>
      <c r="L5" s="9" t="n"/>
      <c r="M5" s="9" t="n">
        <v>45684</v>
      </c>
      <c r="N5" s="3">
        <f>DATUM(JAHR(WENN(NICHT(ISTLEER(M5));M5;WENN(NICHT(ISTLEER(L5));L5;K5)));MONAT(WENN(NICHT(ISTLEER(M5));M5;WENN(NICHT(ISTLEER(L5));L5;K5)));1)</f>
        <v/>
      </c>
      <c r="O5">
        <f>WENN(NICHT(ISTLEER(M5));"bezahlt";WENN(K5&lt;HEUTE();"überfällig";"offen"))</f>
        <v/>
      </c>
      <c r="P5" s="8" t="inlineStr">
        <is>
          <t>SEPA</t>
        </is>
      </c>
    </row>
    <row r="6">
      <c r="A6" t="inlineStr">
        <is>
          <t>2025-005</t>
        </is>
      </c>
      <c r="B6" t="inlineStr">
        <is>
          <t>Einzahlung</t>
        </is>
      </c>
      <c r="C6" t="inlineStr">
        <is>
          <t>Kunde</t>
        </is>
      </c>
      <c r="D6" t="inlineStr">
        <is>
          <t>Familie Schmidt</t>
        </is>
      </c>
      <c r="E6" t="inlineStr">
        <is>
          <t>Bonn</t>
        </is>
      </c>
      <c r="F6" t="inlineStr">
        <is>
          <t>Badrenovierung EFH</t>
        </is>
      </c>
      <c r="G6" s="7" t="n">
        <v>5600</v>
      </c>
      <c r="H6" s="8" t="inlineStr">
        <is>
          <t>19%</t>
        </is>
      </c>
      <c r="I6" s="4">
        <f>G6*SVERWEIS(H6;Einstellungen!$A$7:$B$9;2;FALSCH)</f>
        <v/>
      </c>
      <c r="J6" s="4">
        <f>G6+I6</f>
        <v/>
      </c>
      <c r="K6" s="9" t="n">
        <v>45685</v>
      </c>
      <c r="L6" s="9" t="n"/>
      <c r="M6" s="9" t="n">
        <v>45693</v>
      </c>
      <c r="N6" s="3">
        <f>DATUM(JAHR(WENN(NICHT(ISTLEER(M6));M6;WENN(NICHT(ISTLEER(L6));L6;K6)));MONAT(WENN(NICHT(ISTLEER(M6));M6;WENN(NICHT(ISTLEER(L6));L6;K6)));1)</f>
        <v/>
      </c>
      <c r="O6">
        <f>WENN(NICHT(ISTLEER(M6));"bezahlt";WENN(K6&lt;HEUTE();"überfällig";"offen"))</f>
        <v/>
      </c>
      <c r="P6" s="8" t="inlineStr">
        <is>
          <t>Eingang 05.02.</t>
        </is>
      </c>
    </row>
    <row r="7">
      <c r="A7" t="inlineStr">
        <is>
          <t>2025-006</t>
        </is>
      </c>
      <c r="B7" t="inlineStr">
        <is>
          <t>Auszahlung</t>
        </is>
      </c>
      <c r="C7" t="inlineStr">
        <is>
          <t>Lieferant</t>
        </is>
      </c>
      <c r="D7" t="inlineStr">
        <is>
          <t>hagebau Baustoffhandel Köln GmbH</t>
        </is>
      </c>
      <c r="E7" t="inlineStr">
        <is>
          <t>Köln</t>
        </is>
      </c>
      <c r="F7" t="inlineStr">
        <is>
          <t>Materialeinkauf Baustelle Schmidt</t>
        </is>
      </c>
      <c r="G7" s="7" t="n">
        <v>3200</v>
      </c>
      <c r="H7" s="8" t="inlineStr">
        <is>
          <t>19%</t>
        </is>
      </c>
      <c r="I7" s="4">
        <f>G7*SVERWEIS(H7;Einstellungen!$A$7:$B$9;2;FALSCH)</f>
        <v/>
      </c>
      <c r="J7" s="4">
        <f>G7+I7</f>
        <v/>
      </c>
      <c r="K7" s="9" t="n">
        <v>45677</v>
      </c>
      <c r="L7" s="9" t="n"/>
      <c r="M7" s="9" t="n">
        <v>45679</v>
      </c>
      <c r="N7" s="3">
        <f>DATUM(JAHR(WENN(NICHT(ISTLEER(M7));M7;WENN(NICHT(ISTLEER(L7));L7;K7)));MONAT(WENN(NICHT(ISTLEER(M7));M7;WENN(NICHT(ISTLEER(L7));L7;K7)));1)</f>
        <v/>
      </c>
      <c r="O7">
        <f>WENN(NICHT(ISTLEER(M7));"bezahlt";WENN(K7&lt;HEUTE();"überfällig";"offen"))</f>
        <v/>
      </c>
      <c r="P7" s="8" t="inlineStr">
        <is>
          <t>überwiesen</t>
        </is>
      </c>
    </row>
    <row r="8">
      <c r="A8" t="inlineStr">
        <is>
          <t>2025-007</t>
        </is>
      </c>
      <c r="B8" t="inlineStr">
        <is>
          <t>Auszahlung</t>
        </is>
      </c>
      <c r="C8" t="inlineStr">
        <is>
          <t>Fixkosten</t>
        </is>
      </c>
      <c r="D8" t="inlineStr">
        <is>
          <t>Telekom Deutschland GmbH</t>
        </is>
      </c>
      <c r="E8" t="inlineStr">
        <is>
          <t>Bonn</t>
        </is>
      </c>
      <c r="F8" t="inlineStr">
        <is>
          <t>Telefon/Internet Januar</t>
        </is>
      </c>
      <c r="G8" s="7" t="n">
        <v>89</v>
      </c>
      <c r="H8" s="8" t="inlineStr">
        <is>
          <t>19%</t>
        </is>
      </c>
      <c r="I8" s="4">
        <f>G8*SVERWEIS(H8;Einstellungen!$A$7:$B$9;2;FALSCH)</f>
        <v/>
      </c>
      <c r="J8" s="4">
        <f>G8+I8</f>
        <v/>
      </c>
      <c r="K8" s="9" t="n">
        <v>45672</v>
      </c>
      <c r="L8" s="9" t="n"/>
      <c r="M8" s="9" t="n">
        <v>45672</v>
      </c>
      <c r="N8" s="3">
        <f>DATUM(JAHR(WENN(NICHT(ISTLEER(M8));M8;WENN(NICHT(ISTLEER(L8));L8;K8)));MONAT(WENN(NICHT(ISTLEER(M8));M8;WENN(NICHT(ISTLEER(L8));L8;K8)));1)</f>
        <v/>
      </c>
      <c r="O8">
        <f>WENN(NICHT(ISTLEER(M8));"bezahlt";WENN(K8&lt;HEUTE();"überfällig";"offen"))</f>
        <v/>
      </c>
      <c r="P8" s="8" t="inlineStr">
        <is>
          <t>Lastschrift</t>
        </is>
      </c>
    </row>
    <row r="9">
      <c r="A9" t="inlineStr">
        <is>
          <t>2025-008</t>
        </is>
      </c>
      <c r="B9" t="inlineStr">
        <is>
          <t>Einzahlung</t>
        </is>
      </c>
      <c r="C9" t="inlineStr">
        <is>
          <t>Kunde</t>
        </is>
      </c>
      <c r="D9" t="inlineStr">
        <is>
          <t>Bäckerei Huber OHG</t>
        </is>
      </c>
      <c r="E9" t="inlineStr">
        <is>
          <t>Düsseldorf</t>
        </is>
      </c>
      <c r="F9" t="inlineStr">
        <is>
          <t>Wartungsvertrag Heizung 2025</t>
        </is>
      </c>
      <c r="G9" s="7" t="n">
        <v>1200</v>
      </c>
      <c r="H9" s="8" t="inlineStr">
        <is>
          <t>19%</t>
        </is>
      </c>
      <c r="I9" s="4">
        <f>G9*SVERWEIS(H9;Einstellungen!$A$7:$B$9;2;FALSCH)</f>
        <v/>
      </c>
      <c r="J9" s="4">
        <f>G9+I9</f>
        <v/>
      </c>
      <c r="K9" s="9" t="n">
        <v>45689</v>
      </c>
      <c r="L9" s="9" t="n"/>
      <c r="M9" s="9" t="n">
        <v>45691</v>
      </c>
      <c r="N9" s="3">
        <f>DATUM(JAHR(WENN(NICHT(ISTLEER(M9));M9;WENN(NICHT(ISTLEER(L9));L9;K9)));MONAT(WENN(NICHT(ISTLEER(M9));M9;WENN(NICHT(ISTLEER(L9));L9;K9)));1)</f>
        <v/>
      </c>
      <c r="O9">
        <f>WENN(NICHT(ISTLEER(M9));"bezahlt";WENN(K9&lt;HEUTE();"überfällig";"offen"))</f>
        <v/>
      </c>
      <c r="P9" s="8" t="inlineStr">
        <is>
          <t>Zahlungseingang</t>
        </is>
      </c>
    </row>
    <row r="10">
      <c r="A10" t="inlineStr">
        <is>
          <t>2025-009</t>
        </is>
      </c>
      <c r="B10" t="inlineStr">
        <is>
          <t>Auszahlung</t>
        </is>
      </c>
      <c r="C10" t="inlineStr">
        <is>
          <t>Versicherung</t>
        </is>
      </c>
      <c r="D10" t="inlineStr">
        <is>
          <t>Provinzial Rheinland Versicherung AG</t>
        </is>
      </c>
      <c r="E10" t="inlineStr">
        <is>
          <t>Düsseldorf</t>
        </is>
      </c>
      <c r="F10" t="inlineStr">
        <is>
          <t>Betriebshaftpflicht 1. Quartal</t>
        </is>
      </c>
      <c r="G10" s="7" t="n">
        <v>350</v>
      </c>
      <c r="H10" s="8" t="inlineStr">
        <is>
          <t>0%</t>
        </is>
      </c>
      <c r="I10" s="4">
        <f>G10*SVERWEIS(H10;Einstellungen!$A$7:$B$9;2;FALSCH)</f>
        <v/>
      </c>
      <c r="J10" s="4">
        <f>G10+I10</f>
        <v/>
      </c>
      <c r="K10" s="9" t="n">
        <v>45698</v>
      </c>
      <c r="L10" s="9" t="n"/>
      <c r="M10" s="9" t="n">
        <v>45698</v>
      </c>
      <c r="N10" s="3">
        <f>DATUM(JAHR(WENN(NICHT(ISTLEER(M10));M10;WENN(NICHT(ISTLEER(L10));L10;K10)));MONAT(WENN(NICHT(ISTLEER(M10));M10;WENN(NICHT(ISTLEER(L10));L10;K10)));1)</f>
        <v/>
      </c>
      <c r="O10">
        <f>WENN(NICHT(ISTLEER(M10));"bezahlt";WENN(K10&lt;HEUTE();"überfällig";"offen"))</f>
        <v/>
      </c>
      <c r="P10" s="8" t="inlineStr">
        <is>
          <t>SEPA</t>
        </is>
      </c>
    </row>
    <row r="11">
      <c r="A11" t="inlineStr">
        <is>
          <t>2025-010</t>
        </is>
      </c>
      <c r="B11" t="inlineStr">
        <is>
          <t>Auszahlung</t>
        </is>
      </c>
      <c r="C11" t="inlineStr">
        <is>
          <t>Lieferant</t>
        </is>
      </c>
      <c r="D11" t="inlineStr">
        <is>
          <t>hagebau Baustoffhandel Köln GmbH</t>
        </is>
      </c>
      <c r="E11" t="inlineStr">
        <is>
          <t>Köln</t>
        </is>
      </c>
      <c r="F11" t="inlineStr">
        <is>
          <t>Baustoffe Autohaus Schneider</t>
        </is>
      </c>
      <c r="G11" s="7" t="n">
        <v>4600</v>
      </c>
      <c r="H11" s="8" t="inlineStr">
        <is>
          <t>19%</t>
        </is>
      </c>
      <c r="I11" s="4">
        <f>G11*SVERWEIS(H11;Einstellungen!$A$7:$B$9;2;FALSCH)</f>
        <v/>
      </c>
      <c r="J11" s="4">
        <f>G11+I11</f>
        <v/>
      </c>
      <c r="K11" s="9" t="n">
        <v>45706</v>
      </c>
      <c r="L11" s="9" t="n"/>
      <c r="M11" s="9" t="n">
        <v>45708</v>
      </c>
      <c r="N11" s="3">
        <f>DATUM(JAHR(WENN(NICHT(ISTLEER(M11));M11;WENN(NICHT(ISTLEER(L11));L11;K11)));MONAT(WENN(NICHT(ISTLEER(M11));M11;WENN(NICHT(ISTLEER(L11));L11;K11)));1)</f>
        <v/>
      </c>
      <c r="O11">
        <f>WENN(NICHT(ISTLEER(M11));"bezahlt";WENN(K11&lt;HEUTE();"überfällig";"offen"))</f>
        <v/>
      </c>
      <c r="P11" s="8" t="inlineStr">
        <is>
          <t>überwiesen</t>
        </is>
      </c>
    </row>
    <row r="12">
      <c r="A12" t="inlineStr">
        <is>
          <t>2025-011</t>
        </is>
      </c>
      <c r="B12" t="inlineStr">
        <is>
          <t>Einzahlung</t>
        </is>
      </c>
      <c r="C12" t="inlineStr">
        <is>
          <t>Kunde</t>
        </is>
      </c>
      <c r="D12" t="inlineStr">
        <is>
          <t>Autohaus Schneider GmbH</t>
        </is>
      </c>
      <c r="E12" t="inlineStr">
        <is>
          <t>Köln</t>
        </is>
      </c>
      <c r="F12" t="inlineStr">
        <is>
          <t>Einbau Wärmepumpe</t>
        </is>
      </c>
      <c r="G12" s="7" t="n">
        <v>12500</v>
      </c>
      <c r="H12" s="8" t="inlineStr">
        <is>
          <t>19%</t>
        </is>
      </c>
      <c r="I12" s="4">
        <f>G12*SVERWEIS(H12;Einstellungen!$A$7:$B$9;2;FALSCH)</f>
        <v/>
      </c>
      <c r="J12" s="4">
        <f>G12+I12</f>
        <v/>
      </c>
      <c r="K12" s="9" t="n">
        <v>45713</v>
      </c>
      <c r="L12" s="9" t="n"/>
      <c r="M12" s="9" t="n">
        <v>45726</v>
      </c>
      <c r="N12" s="3">
        <f>DATUM(JAHR(WENN(NICHT(ISTLEER(M12));M12;WENN(NICHT(ISTLEER(L12));L12;K12)));MONAT(WENN(NICHT(ISTLEER(M12));M12;WENN(NICHT(ISTLEER(L12));L12;K12)));1)</f>
        <v/>
      </c>
      <c r="O12">
        <f>WENN(NICHT(ISTLEER(M12));"bezahlt";WENN(K12&lt;HEUTE();"überfällig";"offen"))</f>
        <v/>
      </c>
      <c r="P12" s="8" t="inlineStr">
        <is>
          <t>bezahlt</t>
        </is>
      </c>
    </row>
    <row r="13">
      <c r="A13" t="inlineStr">
        <is>
          <t>2025-012</t>
        </is>
      </c>
      <c r="B13" t="inlineStr">
        <is>
          <t>Auszahlung</t>
        </is>
      </c>
      <c r="C13" t="inlineStr">
        <is>
          <t>Fixkosten</t>
        </is>
      </c>
      <c r="D13" t="inlineStr">
        <is>
          <t>IMMOPARK Rhein GbR</t>
        </is>
      </c>
      <c r="E13" t="inlineStr">
        <is>
          <t>Köln</t>
        </is>
      </c>
      <c r="F13" t="inlineStr">
        <is>
          <t>Werkstattmiete Februar</t>
        </is>
      </c>
      <c r="G13" s="7" t="n">
        <v>1800</v>
      </c>
      <c r="H13" s="8" t="inlineStr">
        <is>
          <t>19%</t>
        </is>
      </c>
      <c r="I13" s="4">
        <f>G13*SVERWEIS(H13;Einstellungen!$A$7:$B$9;2;FALSCH)</f>
        <v/>
      </c>
      <c r="J13" s="4">
        <f>G13+I13</f>
        <v/>
      </c>
      <c r="K13" s="9" t="n">
        <v>45691</v>
      </c>
      <c r="L13" s="9" t="n"/>
      <c r="M13" s="9" t="n">
        <v>45691</v>
      </c>
      <c r="N13" s="3">
        <f>DATUM(JAHR(WENN(NICHT(ISTLEER(M13));M13;WENN(NICHT(ISTLEER(L13));L13;K13)));MONAT(WENN(NICHT(ISTLEER(M13));M13;WENN(NICHT(ISTLEER(L13));L13;K13)));1)</f>
        <v/>
      </c>
      <c r="O13">
        <f>WENN(NICHT(ISTLEER(M13));"bezahlt";WENN(K13&lt;HEUTE();"überfällig";"offen"))</f>
        <v/>
      </c>
      <c r="P13" s="8" t="inlineStr">
        <is>
          <t>Lastschrift</t>
        </is>
      </c>
    </row>
    <row r="14">
      <c r="A14" t="inlineStr">
        <is>
          <t>2025-013</t>
        </is>
      </c>
      <c r="B14" t="inlineStr">
        <is>
          <t>Auszahlung</t>
        </is>
      </c>
      <c r="C14" t="inlineStr">
        <is>
          <t>Löhne</t>
        </is>
      </c>
      <c r="D14" t="inlineStr">
        <is>
          <t>Team Februar</t>
        </is>
      </c>
      <c r="E14" t="inlineStr">
        <is>
          <t>Köln</t>
        </is>
      </c>
      <c r="F14" t="inlineStr">
        <is>
          <t>Gehälter inkl. Sozialabgaben</t>
        </is>
      </c>
      <c r="G14" s="7" t="n">
        <v>12000</v>
      </c>
      <c r="H14" s="8" t="inlineStr">
        <is>
          <t>0%</t>
        </is>
      </c>
      <c r="I14" s="4">
        <f>G14*SVERWEIS(H14;Einstellungen!$A$7:$B$9;2;FALSCH)</f>
        <v/>
      </c>
      <c r="J14" s="4">
        <f>G14+I14</f>
        <v/>
      </c>
      <c r="K14" s="9" t="n">
        <v>45716</v>
      </c>
      <c r="L14" s="9" t="n"/>
      <c r="M14" s="9" t="n">
        <v>45716</v>
      </c>
      <c r="N14" s="3">
        <f>DATUM(JAHR(WENN(NICHT(ISTLEER(M14));M14;WENN(NICHT(ISTLEER(L14));L14;K14)));MONAT(WENN(NICHT(ISTLEER(M14));M14;WENN(NICHT(ISTLEER(L14));L14;K14)));1)</f>
        <v/>
      </c>
      <c r="O14">
        <f>WENN(NICHT(ISTLEER(M14));"bezahlt";WENN(K14&lt;HEUTE();"überfällig";"offen"))</f>
        <v/>
      </c>
      <c r="P14" s="8" t="inlineStr">
        <is>
          <t>Lohnlauf</t>
        </is>
      </c>
    </row>
    <row r="15">
      <c r="A15" t="inlineStr">
        <is>
          <t>2025-014</t>
        </is>
      </c>
      <c r="B15" t="inlineStr">
        <is>
          <t>Auszahlung</t>
        </is>
      </c>
      <c r="C15" t="inlineStr">
        <is>
          <t>Fixkosten</t>
        </is>
      </c>
      <c r="D15" t="inlineStr">
        <is>
          <t>Stadtwerke Köln GmbH</t>
        </is>
      </c>
      <c r="E15" t="inlineStr">
        <is>
          <t>Köln</t>
        </is>
      </c>
      <c r="F15" t="inlineStr">
        <is>
          <t>Strom Februar</t>
        </is>
      </c>
      <c r="G15" s="7" t="n">
        <v>410</v>
      </c>
      <c r="H15" s="8" t="inlineStr">
        <is>
          <t>19%</t>
        </is>
      </c>
      <c r="I15" s="4">
        <f>G15*SVERWEIS(H15;Einstellungen!$A$7:$B$9;2;FALSCH)</f>
        <v/>
      </c>
      <c r="J15" s="4">
        <f>G15+I15</f>
        <v/>
      </c>
      <c r="K15" s="9" t="n">
        <v>45713</v>
      </c>
      <c r="L15" s="9" t="n"/>
      <c r="M15" s="9" t="n">
        <v>45714</v>
      </c>
      <c r="N15" s="3">
        <f>DATUM(JAHR(WENN(NICHT(ISTLEER(M15));M15;WENN(NICHT(ISTLEER(L15));L15;K15)));MONAT(WENN(NICHT(ISTLEER(M15));M15;WENN(NICHT(ISTLEER(L15));L15;K15)));1)</f>
        <v/>
      </c>
      <c r="O15">
        <f>WENN(NICHT(ISTLEER(M15));"bezahlt";WENN(K15&lt;HEUTE();"überfällig";"offen"))</f>
        <v/>
      </c>
      <c r="P15" s="8" t="inlineStr">
        <is>
          <t>SEPA</t>
        </is>
      </c>
    </row>
    <row r="16">
      <c r="A16" t="inlineStr">
        <is>
          <t>2025-015</t>
        </is>
      </c>
      <c r="B16" t="inlineStr">
        <is>
          <t>Einzahlung</t>
        </is>
      </c>
      <c r="C16" t="inlineStr">
        <is>
          <t>Kunde</t>
        </is>
      </c>
      <c r="D16" t="inlineStr">
        <is>
          <t>Praxis Dr. Keller</t>
        </is>
      </c>
      <c r="E16" t="inlineStr">
        <is>
          <t>Leverkusen</t>
        </is>
      </c>
      <c r="F16" t="inlineStr">
        <is>
          <t>Jahreswartung Heizung</t>
        </is>
      </c>
      <c r="G16" s="7" t="n">
        <v>950</v>
      </c>
      <c r="H16" s="8" t="inlineStr">
        <is>
          <t>19%</t>
        </is>
      </c>
      <c r="I16" s="4">
        <f>G16*SVERWEIS(H16;Einstellungen!$A$7:$B$9;2;FALSCH)</f>
        <v/>
      </c>
      <c r="J16" s="4">
        <f>G16+I16</f>
        <v/>
      </c>
      <c r="K16" s="9" t="n">
        <v>45726</v>
      </c>
      <c r="L16" s="9" t="n"/>
      <c r="M16" s="9" t="n">
        <v>45734</v>
      </c>
      <c r="N16" s="3">
        <f>DATUM(JAHR(WENN(NICHT(ISTLEER(M16));M16;WENN(NICHT(ISTLEER(L16));L16;K16)));MONAT(WENN(NICHT(ISTLEER(M16));M16;WENN(NICHT(ISTLEER(L16));L16;K16)));1)</f>
        <v/>
      </c>
      <c r="O16">
        <f>WENN(NICHT(ISTLEER(M16));"bezahlt";WENN(K16&lt;HEUTE();"überfällig";"offen"))</f>
        <v/>
      </c>
      <c r="P16" s="8" t="inlineStr">
        <is>
          <t>bezahlt</t>
        </is>
      </c>
    </row>
    <row r="17">
      <c r="A17" t="inlineStr">
        <is>
          <t>2025-016</t>
        </is>
      </c>
      <c r="B17" t="inlineStr">
        <is>
          <t>Einzahlung</t>
        </is>
      </c>
      <c r="C17" t="inlineStr">
        <is>
          <t>Kunde</t>
        </is>
      </c>
      <c r="D17" t="inlineStr">
        <is>
          <t>Cafe Römer</t>
        </is>
      </c>
      <c r="E17" t="inlineStr">
        <is>
          <t>Köln</t>
        </is>
      </c>
      <c r="F17" t="inlineStr">
        <is>
          <t>Küchenumbau Teilzahlung 1/2</t>
        </is>
      </c>
      <c r="G17" s="7" t="n">
        <v>7000</v>
      </c>
      <c r="H17" s="8" t="inlineStr">
        <is>
          <t>19%</t>
        </is>
      </c>
      <c r="I17" s="4">
        <f>G17*SVERWEIS(H17;Einstellungen!$A$7:$B$9;2;FALSCH)</f>
        <v/>
      </c>
      <c r="J17" s="4">
        <f>G17+I17</f>
        <v/>
      </c>
      <c r="K17" s="9" t="n">
        <v>45736</v>
      </c>
      <c r="L17" s="9" t="n"/>
      <c r="M17" s="9" t="n">
        <v>45743</v>
      </c>
      <c r="N17" s="3">
        <f>DATUM(JAHR(WENN(NICHT(ISTLEER(M17));M17;WENN(NICHT(ISTLEER(L17));L17;K17)));MONAT(WENN(NICHT(ISTLEER(M17));M17;WENN(NICHT(ISTLEER(L17));L17;K17)));1)</f>
        <v/>
      </c>
      <c r="O17">
        <f>WENN(NICHT(ISTLEER(M17));"bezahlt";WENN(K17&lt;HEUTE();"überfällig";"offen"))</f>
        <v/>
      </c>
      <c r="P17" s="8" t="inlineStr">
        <is>
          <t>Zahlungseingang</t>
        </is>
      </c>
    </row>
    <row r="18">
      <c r="A18" t="inlineStr">
        <is>
          <t>2025-017</t>
        </is>
      </c>
      <c r="B18" t="inlineStr">
        <is>
          <t>Auszahlung</t>
        </is>
      </c>
      <c r="C18" t="inlineStr">
        <is>
          <t>Leasing</t>
        </is>
      </c>
      <c r="D18" t="inlineStr">
        <is>
          <t>Volkswagen Leasing GmbH</t>
        </is>
      </c>
      <c r="E18" t="inlineStr">
        <is>
          <t>Hannover</t>
        </is>
      </c>
      <c r="F18" t="inlineStr">
        <is>
          <t>Transporter-Leasingrate</t>
        </is>
      </c>
      <c r="G18" s="7" t="n">
        <v>450</v>
      </c>
      <c r="H18" s="8" t="inlineStr">
        <is>
          <t>19%</t>
        </is>
      </c>
      <c r="I18" s="4">
        <f>G18*SVERWEIS(H18;Einstellungen!$A$7:$B$9;2;FALSCH)</f>
        <v/>
      </c>
      <c r="J18" s="4">
        <f>G18+I18</f>
        <v/>
      </c>
      <c r="K18" s="9" t="n">
        <v>45721</v>
      </c>
      <c r="L18" s="9" t="n"/>
      <c r="M18" s="9" t="n">
        <v>45721</v>
      </c>
      <c r="N18" s="3">
        <f>DATUM(JAHR(WENN(NICHT(ISTLEER(M18));M18;WENN(NICHT(ISTLEER(L18));L18;K18)));MONAT(WENN(NICHT(ISTLEER(M18));M18;WENN(NICHT(ISTLEER(L18));L18;K18)));1)</f>
        <v/>
      </c>
      <c r="O18">
        <f>WENN(NICHT(ISTLEER(M18));"bezahlt";WENN(K18&lt;HEUTE();"überfällig";"offen"))</f>
        <v/>
      </c>
      <c r="P18" s="8" t="inlineStr">
        <is>
          <t>Lastschrift</t>
        </is>
      </c>
    </row>
    <row r="19">
      <c r="A19" t="inlineStr">
        <is>
          <t>2025-018</t>
        </is>
      </c>
      <c r="B19" t="inlineStr">
        <is>
          <t>Auszahlung</t>
        </is>
      </c>
      <c r="C19" t="inlineStr">
        <is>
          <t>Lieferant</t>
        </is>
      </c>
      <c r="D19" t="inlineStr">
        <is>
          <t>hagebau Baustoffhandel Köln GmbH</t>
        </is>
      </c>
      <c r="E19" t="inlineStr">
        <is>
          <t>Köln</t>
        </is>
      </c>
      <c r="F19" t="inlineStr">
        <is>
          <t>Materialeinkauf Lüftungsanlage Braun</t>
        </is>
      </c>
      <c r="G19" s="7" t="n">
        <v>5100</v>
      </c>
      <c r="H19" s="8" t="inlineStr">
        <is>
          <t>19%</t>
        </is>
      </c>
      <c r="I19" s="4">
        <f>G19*SVERWEIS(H19;Einstellungen!$A$7:$B$9;2;FALSCH)</f>
        <v/>
      </c>
      <c r="J19" s="4">
        <f>G19+I19</f>
        <v/>
      </c>
      <c r="K19" s="9" t="n">
        <v>45759</v>
      </c>
      <c r="L19" s="9" t="n">
        <v>45762</v>
      </c>
      <c r="M19" s="9" t="n"/>
      <c r="N19" s="3">
        <f>DATUM(JAHR(WENN(NICHT(ISTLEER(M19));M19;WENN(NICHT(ISTLEER(L19));L19;K19)));MONAT(WENN(NICHT(ISTLEER(M19));M19;WENN(NICHT(ISTLEER(L19));L19;K19)));1)</f>
        <v/>
      </c>
      <c r="O19">
        <f>WENN(NICHT(ISTLEER(M19));"bezahlt";WENN(K19&lt;HEUTE();"überfällig";"offen"))</f>
        <v/>
      </c>
      <c r="P19" s="8" t="inlineStr">
        <is>
          <t>geplant</t>
        </is>
      </c>
    </row>
    <row r="20">
      <c r="A20" t="inlineStr">
        <is>
          <t>2025-019</t>
        </is>
      </c>
      <c r="B20" t="inlineStr">
        <is>
          <t>Einzahlung</t>
        </is>
      </c>
      <c r="C20" t="inlineStr">
        <is>
          <t>Kunde</t>
        </is>
      </c>
      <c r="D20" t="inlineStr">
        <is>
          <t>Naturkost Braun KG</t>
        </is>
      </c>
      <c r="E20" t="inlineStr">
        <is>
          <t>Bonn</t>
        </is>
      </c>
      <c r="F20" t="inlineStr">
        <is>
          <t>Lüftungsanlage Zentrallager</t>
        </is>
      </c>
      <c r="G20" s="7" t="n">
        <v>9800</v>
      </c>
      <c r="H20" s="8" t="inlineStr">
        <is>
          <t>19%</t>
        </is>
      </c>
      <c r="I20" s="4">
        <f>G20*SVERWEIS(H20;Einstellungen!$A$7:$B$9;2;FALSCH)</f>
        <v/>
      </c>
      <c r="J20" s="4">
        <f>G20+I20</f>
        <v/>
      </c>
      <c r="K20" s="9" t="n">
        <v>45752</v>
      </c>
      <c r="L20" s="9" t="n"/>
      <c r="M20" s="9" t="n">
        <v>45766</v>
      </c>
      <c r="N20" s="3">
        <f>DATUM(JAHR(WENN(NICHT(ISTLEER(M20));M20;WENN(NICHT(ISTLEER(L20));L20;K20)));MONAT(WENN(NICHT(ISTLEER(M20));M20;WENN(NICHT(ISTLEER(L20));L20;K20)));1)</f>
        <v/>
      </c>
      <c r="O20">
        <f>WENN(NICHT(ISTLEER(M20));"bezahlt";WENN(K20&lt;HEUTE();"überfällig";"offen"))</f>
        <v/>
      </c>
      <c r="P20" s="8" t="inlineStr">
        <is>
          <t>bezahlt</t>
        </is>
      </c>
    </row>
    <row r="21">
      <c r="A21" t="inlineStr">
        <is>
          <t>2025-020</t>
        </is>
      </c>
      <c r="B21" t="inlineStr">
        <is>
          <t>Auszahlung</t>
        </is>
      </c>
      <c r="C21" t="inlineStr">
        <is>
          <t>Steuern</t>
        </is>
      </c>
      <c r="D21" t="inlineStr">
        <is>
          <t>Finanzamt Köln-Nord</t>
        </is>
      </c>
      <c r="E21" t="inlineStr">
        <is>
          <t>Köln</t>
        </is>
      </c>
      <c r="F21" t="inlineStr">
        <is>
          <t>USt-Voranmeldung Q1/2025</t>
        </is>
      </c>
      <c r="G21" s="7" t="n">
        <v>4500</v>
      </c>
      <c r="H21" s="8" t="inlineStr">
        <is>
          <t>0%</t>
        </is>
      </c>
      <c r="I21" s="4">
        <f>G21*SVERWEIS(H21;Einstellungen!$A$7:$B$9;2;FALSCH)</f>
        <v/>
      </c>
      <c r="J21" s="4">
        <f>G21+I21</f>
        <v/>
      </c>
      <c r="K21" s="9" t="n">
        <v>45757</v>
      </c>
      <c r="L21" s="9" t="n"/>
      <c r="M21" s="9" t="n">
        <v>45757</v>
      </c>
      <c r="N21" s="3">
        <f>DATUM(JAHR(WENN(NICHT(ISTLEER(M21));M21;WENN(NICHT(ISTLEER(L21));L21;K21)));MONAT(WENN(NICHT(ISTLEER(M21));M21;WENN(NICHT(ISTLEER(L21));L21;K21)));1)</f>
        <v/>
      </c>
      <c r="O21">
        <f>WENN(NICHT(ISTLEER(M21));"bezahlt";WENN(K21&lt;HEUTE();"überfällig";"offen"))</f>
        <v/>
      </c>
      <c r="P21" s="8" t="inlineStr">
        <is>
          <t>abgeführt</t>
        </is>
      </c>
    </row>
    <row r="22">
      <c r="A22" t="inlineStr">
        <is>
          <t>2025-021</t>
        </is>
      </c>
      <c r="B22" t="inlineStr">
        <is>
          <t>Einzahlung</t>
        </is>
      </c>
      <c r="C22" t="inlineStr">
        <is>
          <t>Kunde</t>
        </is>
      </c>
      <c r="D22" t="inlineStr">
        <is>
          <t>IT-Service Berlin e.K.</t>
        </is>
      </c>
      <c r="E22" t="inlineStr">
        <is>
          <t>Berlin</t>
        </is>
      </c>
      <c r="F22" t="inlineStr">
        <is>
          <t>Sanitärinstallation Büro</t>
        </is>
      </c>
      <c r="G22" s="7" t="n">
        <v>4200</v>
      </c>
      <c r="H22" s="8" t="inlineStr">
        <is>
          <t>19%</t>
        </is>
      </c>
      <c r="I22" s="4">
        <f>G22*SVERWEIS(H22;Einstellungen!$A$7:$B$9;2;FALSCH)</f>
        <v/>
      </c>
      <c r="J22" s="4">
        <f>G22+I22</f>
        <v/>
      </c>
      <c r="K22" s="9" t="n">
        <v>45777</v>
      </c>
      <c r="L22" s="9" t="n">
        <v>45784</v>
      </c>
      <c r="M22" s="9" t="n"/>
      <c r="N22" s="3">
        <f>DATUM(JAHR(WENN(NICHT(ISTLEER(M22));M22;WENN(NICHT(ISTLEER(L22));L22;K22)));MONAT(WENN(NICHT(ISTLEER(M22));M22;WENN(NICHT(ISTLEER(L22));L22;K22)));1)</f>
        <v/>
      </c>
      <c r="O22">
        <f>WENN(NICHT(ISTLEER(M22));"bezahlt";WENN(K22&lt;HEUTE();"überfällig";"offen"))</f>
        <v/>
      </c>
      <c r="P22" s="8" t="inlineStr">
        <is>
          <t>erwartet 07.05.</t>
        </is>
      </c>
    </row>
    <row r="23">
      <c r="A23" t="inlineStr">
        <is>
          <t>2025-022</t>
        </is>
      </c>
      <c r="B23" t="inlineStr">
        <is>
          <t>Einzahlung</t>
        </is>
      </c>
      <c r="C23" t="inlineStr">
        <is>
          <t>Kunde</t>
        </is>
      </c>
      <c r="D23" t="inlineStr">
        <is>
          <t>Fit &amp; Stark GmbH</t>
        </is>
      </c>
      <c r="E23" t="inlineStr">
        <is>
          <t>Köln</t>
        </is>
      </c>
      <c r="F23" t="inlineStr">
        <is>
          <t>Duschbereich Sanierung</t>
        </is>
      </c>
      <c r="G23" s="7" t="n">
        <v>6500</v>
      </c>
      <c r="H23" s="8" t="inlineStr">
        <is>
          <t>19%</t>
        </is>
      </c>
      <c r="I23" s="4">
        <f>G23*SVERWEIS(H23;Einstellungen!$A$7:$B$9;2;FALSCH)</f>
        <v/>
      </c>
      <c r="J23" s="4">
        <f>G23+I23</f>
        <v/>
      </c>
      <c r="K23" s="9" t="n">
        <v>45792</v>
      </c>
      <c r="L23" s="9" t="n">
        <v>45804</v>
      </c>
      <c r="M23" s="9" t="n"/>
      <c r="N23" s="3">
        <f>DATUM(JAHR(WENN(NICHT(ISTLEER(M23));M23;WENN(NICHT(ISTLEER(L23));L23;K23)));MONAT(WENN(NICHT(ISTLEER(M23));M23;WENN(NICHT(ISTLEER(L23));L23;K23)));1)</f>
        <v/>
      </c>
      <c r="O23">
        <f>WENN(NICHT(ISTLEER(M23));"bezahlt";WENN(K23&lt;HEUTE();"überfällig";"offen"))</f>
        <v/>
      </c>
      <c r="P23" s="8" t="inlineStr">
        <is>
          <t>erwartet 27.05.</t>
        </is>
      </c>
    </row>
    <row r="24">
      <c r="A24" t="inlineStr">
        <is>
          <t>2025-023</t>
        </is>
      </c>
      <c r="B24" t="inlineStr">
        <is>
          <t>Auszahlung</t>
        </is>
      </c>
      <c r="C24" t="inlineStr">
        <is>
          <t>Kfz-Kosten</t>
        </is>
      </c>
      <c r="D24" t="inlineStr">
        <is>
          <t>Aral Tankstelle Köln</t>
        </is>
      </c>
      <c r="E24" t="inlineStr">
        <is>
          <t>Köln</t>
        </is>
      </c>
      <c r="F24" t="inlineStr">
        <is>
          <t>Kraftstoff März</t>
        </is>
      </c>
      <c r="G24" s="7" t="n">
        <v>600</v>
      </c>
      <c r="H24" s="8" t="inlineStr">
        <is>
          <t>19%</t>
        </is>
      </c>
      <c r="I24" s="4">
        <f>G24*SVERWEIS(H24;Einstellungen!$A$7:$B$9;2;FALSCH)</f>
        <v/>
      </c>
      <c r="J24" s="4">
        <f>G24+I24</f>
        <v/>
      </c>
      <c r="K24" s="9" t="n">
        <v>45747</v>
      </c>
      <c r="L24" s="9" t="n"/>
      <c r="M24" s="9" t="n">
        <v>45747</v>
      </c>
      <c r="N24" s="3">
        <f>DATUM(JAHR(WENN(NICHT(ISTLEER(M24));M24;WENN(NICHT(ISTLEER(L24));L24;K24)));MONAT(WENN(NICHT(ISTLEER(M24));M24;WENN(NICHT(ISTLEER(L24));L24;K24)));1)</f>
        <v/>
      </c>
      <c r="O24">
        <f>WENN(NICHT(ISTLEER(M24));"bezahlt";WENN(K24&lt;HEUTE();"überfällig";"offen"))</f>
        <v/>
      </c>
      <c r="P24" s="8" t="inlineStr">
        <is>
          <t>Karte</t>
        </is>
      </c>
    </row>
    <row r="25">
      <c r="A25" t="inlineStr">
        <is>
          <t>2025-024</t>
        </is>
      </c>
      <c r="B25" t="inlineStr">
        <is>
          <t>Auszahlung</t>
        </is>
      </c>
      <c r="C25" t="inlineStr">
        <is>
          <t>Entsorgung</t>
        </is>
      </c>
      <c r="D25" t="inlineStr">
        <is>
          <t>AWB Abfallwirtschaftsbetriebe Köln GmbH</t>
        </is>
      </c>
      <c r="E25" t="inlineStr">
        <is>
          <t>Köln</t>
        </is>
      </c>
      <c r="F25" t="inlineStr">
        <is>
          <t>Entsorgung März</t>
        </is>
      </c>
      <c r="G25" s="7" t="n">
        <v>120</v>
      </c>
      <c r="H25" s="8" t="inlineStr">
        <is>
          <t>19%</t>
        </is>
      </c>
      <c r="I25" s="4">
        <f>G25*SVERWEIS(H25;Einstellungen!$A$7:$B$9;2;FALSCH)</f>
        <v/>
      </c>
      <c r="J25" s="4">
        <f>G25+I25</f>
        <v/>
      </c>
      <c r="K25" s="9" t="n">
        <v>45745</v>
      </c>
      <c r="L25" s="9" t="n"/>
      <c r="M25" s="9" t="n">
        <v>45745</v>
      </c>
      <c r="N25" s="3">
        <f>DATUM(JAHR(WENN(NICHT(ISTLEER(M25));M25;WENN(NICHT(ISTLEER(L25));L25;K25)));MONAT(WENN(NICHT(ISTLEER(M25));M25;WENN(NICHT(ISTLEER(L25));L25;K25)));1)</f>
        <v/>
      </c>
      <c r="O25">
        <f>WENN(NICHT(ISTLEER(M25));"bezahlt";WENN(K25&lt;HEUTE();"überfällig";"offen"))</f>
        <v/>
      </c>
      <c r="P25" s="8" t="inlineStr">
        <is>
          <t>SEPA</t>
        </is>
      </c>
    </row>
    <row r="26">
      <c r="G26" s="7" t="n"/>
      <c r="H26" s="8" t="n"/>
      <c r="I26" s="4">
        <f>G26*SVERWEIS(H26;Einstellungen!$A$7:$B$9;2;FALSCH)</f>
        <v/>
      </c>
      <c r="J26" s="4">
        <f>G26+I26</f>
        <v/>
      </c>
      <c r="K26" s="9" t="n"/>
      <c r="L26" s="9" t="n"/>
      <c r="M26" s="9" t="n"/>
      <c r="N26" s="3">
        <f>DATUM(JAHR(WENN(NICHT(ISTLEER(M26));M26;WENN(NICHT(ISTLEER(L26));L26;K26)));MONAT(WENN(NICHT(ISTLEER(M26));M26;WENN(NICHT(ISTLEER(L26));L26;K26)));1)</f>
        <v/>
      </c>
      <c r="O26">
        <f>WENN(NICHT(ISTLEER(M26));"bezahlt";WENN(K26&lt;HEUTE();"überfällig";"offen"))</f>
        <v/>
      </c>
      <c r="P26" s="8" t="n"/>
    </row>
    <row r="27">
      <c r="G27" s="7" t="n"/>
      <c r="H27" s="8" t="n"/>
      <c r="I27" s="4">
        <f>G27*SVERWEIS(H27;Einstellungen!$A$7:$B$9;2;FALSCH)</f>
        <v/>
      </c>
      <c r="J27" s="4">
        <f>G27+I27</f>
        <v/>
      </c>
      <c r="K27" s="9" t="n"/>
      <c r="L27" s="9" t="n"/>
      <c r="M27" s="9" t="n"/>
      <c r="N27" s="3">
        <f>DATUM(JAHR(WENN(NICHT(ISTLEER(M27));M27;WENN(NICHT(ISTLEER(L27));L27;K27)));MONAT(WENN(NICHT(ISTLEER(M27));M27;WENN(NICHT(ISTLEER(L27));L27;K27)));1)</f>
        <v/>
      </c>
      <c r="O27">
        <f>WENN(NICHT(ISTLEER(M27));"bezahlt";WENN(K27&lt;HEUTE();"überfällig";"offen"))</f>
        <v/>
      </c>
      <c r="P27" s="8" t="n"/>
    </row>
    <row r="28">
      <c r="G28" s="7" t="n"/>
      <c r="H28" s="8" t="n"/>
      <c r="I28" s="4">
        <f>G28*SVERWEIS(H28;Einstellungen!$A$7:$B$9;2;FALSCH)</f>
        <v/>
      </c>
      <c r="J28" s="4">
        <f>G28+I28</f>
        <v/>
      </c>
      <c r="K28" s="9" t="n"/>
      <c r="L28" s="9" t="n"/>
      <c r="M28" s="9" t="n"/>
      <c r="N28" s="3">
        <f>DATUM(JAHR(WENN(NICHT(ISTLEER(M28));M28;WENN(NICHT(ISTLEER(L28));L28;K28)));MONAT(WENN(NICHT(ISTLEER(M28));M28;WENN(NICHT(ISTLEER(L28));L28;K28)));1)</f>
        <v/>
      </c>
      <c r="O28">
        <f>WENN(NICHT(ISTLEER(M28));"bezahlt";WENN(K28&lt;HEUTE();"überfällig";"offen"))</f>
        <v/>
      </c>
      <c r="P28" s="8" t="n"/>
    </row>
    <row r="29">
      <c r="G29" s="7" t="n"/>
      <c r="H29" s="8" t="n"/>
      <c r="I29" s="4">
        <f>G29*SVERWEIS(H29;Einstellungen!$A$7:$B$9;2;FALSCH)</f>
        <v/>
      </c>
      <c r="J29" s="4">
        <f>G29+I29</f>
        <v/>
      </c>
      <c r="K29" s="9" t="n"/>
      <c r="L29" s="9" t="n"/>
      <c r="M29" s="9" t="n"/>
      <c r="N29" s="3">
        <f>DATUM(JAHR(WENN(NICHT(ISTLEER(M29));M29;WENN(NICHT(ISTLEER(L29));L29;K29)));MONAT(WENN(NICHT(ISTLEER(M29));M29;WENN(NICHT(ISTLEER(L29));L29;K29)));1)</f>
        <v/>
      </c>
      <c r="O29">
        <f>WENN(NICHT(ISTLEER(M29));"bezahlt";WENN(K29&lt;HEUTE();"überfällig";"offen"))</f>
        <v/>
      </c>
      <c r="P29" s="8" t="n"/>
    </row>
    <row r="30">
      <c r="G30" s="7" t="n"/>
      <c r="H30" s="8" t="n"/>
      <c r="I30" s="4">
        <f>G30*SVERWEIS(H30;Einstellungen!$A$7:$B$9;2;FALSCH)</f>
        <v/>
      </c>
      <c r="J30" s="4">
        <f>G30+I30</f>
        <v/>
      </c>
      <c r="K30" s="9" t="n"/>
      <c r="L30" s="9" t="n"/>
      <c r="M30" s="9" t="n"/>
      <c r="N30" s="3">
        <f>DATUM(JAHR(WENN(NICHT(ISTLEER(M30));M30;WENN(NICHT(ISTLEER(L30));L30;K30)));MONAT(WENN(NICHT(ISTLEER(M30));M30;WENN(NICHT(ISTLEER(L30));L30;K30)));1)</f>
        <v/>
      </c>
      <c r="O30">
        <f>WENN(NICHT(ISTLEER(M30));"bezahlt";WENN(K30&lt;HEUTE();"überfällig";"offen"))</f>
        <v/>
      </c>
      <c r="P30" s="8" t="n"/>
    </row>
    <row r="31">
      <c r="G31" s="7" t="n"/>
      <c r="H31" s="8" t="n"/>
      <c r="I31" s="4">
        <f>G31*SVERWEIS(H31;Einstellungen!$A$7:$B$9;2;FALSCH)</f>
        <v/>
      </c>
      <c r="J31" s="4">
        <f>G31+I31</f>
        <v/>
      </c>
      <c r="K31" s="9" t="n"/>
      <c r="L31" s="9" t="n"/>
      <c r="M31" s="9" t="n"/>
      <c r="N31" s="3">
        <f>DATUM(JAHR(WENN(NICHT(ISTLEER(M31));M31;WENN(NICHT(ISTLEER(L31));L31;K31)));MONAT(WENN(NICHT(ISTLEER(M31));M31;WENN(NICHT(ISTLEER(L31));L31;K31)));1)</f>
        <v/>
      </c>
      <c r="O31">
        <f>WENN(NICHT(ISTLEER(M31));"bezahlt";WENN(K31&lt;HEUTE();"überfällig";"offen"))</f>
        <v/>
      </c>
      <c r="P31" s="8" t="n"/>
    </row>
    <row r="32">
      <c r="G32" s="7" t="n"/>
      <c r="H32" s="8" t="n"/>
      <c r="I32" s="4">
        <f>G32*SVERWEIS(H32;Einstellungen!$A$7:$B$9;2;FALSCH)</f>
        <v/>
      </c>
      <c r="J32" s="4">
        <f>G32+I32</f>
        <v/>
      </c>
      <c r="K32" s="9" t="n"/>
      <c r="L32" s="9" t="n"/>
      <c r="M32" s="9" t="n"/>
      <c r="N32" s="3">
        <f>DATUM(JAHR(WENN(NICHT(ISTLEER(M32));M32;WENN(NICHT(ISTLEER(L32));L32;K32)));MONAT(WENN(NICHT(ISTLEER(M32));M32;WENN(NICHT(ISTLEER(L32));L32;K32)));1)</f>
        <v/>
      </c>
      <c r="O32">
        <f>WENN(NICHT(ISTLEER(M32));"bezahlt";WENN(K32&lt;HEUTE();"überfällig";"offen"))</f>
        <v/>
      </c>
      <c r="P32" s="8" t="n"/>
    </row>
    <row r="33">
      <c r="G33" s="7" t="n"/>
      <c r="H33" s="8" t="n"/>
      <c r="I33" s="4">
        <f>G33*SVERWEIS(H33;Einstellungen!$A$7:$B$9;2;FALSCH)</f>
        <v/>
      </c>
      <c r="J33" s="4">
        <f>G33+I33</f>
        <v/>
      </c>
      <c r="K33" s="9" t="n"/>
      <c r="L33" s="9" t="n"/>
      <c r="M33" s="9" t="n"/>
      <c r="N33" s="3">
        <f>DATUM(JAHR(WENN(NICHT(ISTLEER(M33));M33;WENN(NICHT(ISTLEER(L33));L33;K33)));MONAT(WENN(NICHT(ISTLEER(M33));M33;WENN(NICHT(ISTLEER(L33));L33;K33)));1)</f>
        <v/>
      </c>
      <c r="O33">
        <f>WENN(NICHT(ISTLEER(M33));"bezahlt";WENN(K33&lt;HEUTE();"überfällig";"offen"))</f>
        <v/>
      </c>
      <c r="P33" s="8" t="n"/>
    </row>
    <row r="34">
      <c r="G34" s="7" t="n"/>
      <c r="H34" s="8" t="n"/>
      <c r="I34" s="4">
        <f>G34*SVERWEIS(H34;Einstellungen!$A$7:$B$9;2;FALSCH)</f>
        <v/>
      </c>
      <c r="J34" s="4">
        <f>G34+I34</f>
        <v/>
      </c>
      <c r="K34" s="9" t="n"/>
      <c r="L34" s="9" t="n"/>
      <c r="M34" s="9" t="n"/>
      <c r="N34" s="3">
        <f>DATUM(JAHR(WENN(NICHT(ISTLEER(M34));M34;WENN(NICHT(ISTLEER(L34));L34;K34)));MONAT(WENN(NICHT(ISTLEER(M34));M34;WENN(NICHT(ISTLEER(L34));L34;K34)));1)</f>
        <v/>
      </c>
      <c r="O34">
        <f>WENN(NICHT(ISTLEER(M34));"bezahlt";WENN(K34&lt;HEUTE();"überfällig";"offen"))</f>
        <v/>
      </c>
      <c r="P34" s="8" t="n"/>
    </row>
    <row r="35">
      <c r="G35" s="7" t="n"/>
      <c r="H35" s="8" t="n"/>
      <c r="I35" s="4">
        <f>G35*SVERWEIS(H35;Einstellungen!$A$7:$B$9;2;FALSCH)</f>
        <v/>
      </c>
      <c r="J35" s="4">
        <f>G35+I35</f>
        <v/>
      </c>
      <c r="K35" s="9" t="n"/>
      <c r="L35" s="9" t="n"/>
      <c r="M35" s="9" t="n"/>
      <c r="N35" s="3">
        <f>DATUM(JAHR(WENN(NICHT(ISTLEER(M35));M35;WENN(NICHT(ISTLEER(L35));L35;K35)));MONAT(WENN(NICHT(ISTLEER(M35));M35;WENN(NICHT(ISTLEER(L35));L35;K35)));1)</f>
        <v/>
      </c>
      <c r="O35">
        <f>WENN(NICHT(ISTLEER(M35));"bezahlt";WENN(K35&lt;HEUTE();"überfällig";"offen"))</f>
        <v/>
      </c>
      <c r="P35" s="8" t="n"/>
    </row>
    <row r="36">
      <c r="G36" s="7" t="n"/>
      <c r="H36" s="8" t="n"/>
      <c r="I36" s="4">
        <f>G36*SVERWEIS(H36;Einstellungen!$A$7:$B$9;2;FALSCH)</f>
        <v/>
      </c>
      <c r="J36" s="4">
        <f>G36+I36</f>
        <v/>
      </c>
      <c r="K36" s="9" t="n"/>
      <c r="L36" s="9" t="n"/>
      <c r="M36" s="9" t="n"/>
      <c r="N36" s="3">
        <f>DATUM(JAHR(WENN(NICHT(ISTLEER(M36));M36;WENN(NICHT(ISTLEER(L36));L36;K36)));MONAT(WENN(NICHT(ISTLEER(M36));M36;WENN(NICHT(ISTLEER(L36));L36;K36)));1)</f>
        <v/>
      </c>
      <c r="O36">
        <f>WENN(NICHT(ISTLEER(M36));"bezahlt";WENN(K36&lt;HEUTE();"überfällig";"offen"))</f>
        <v/>
      </c>
      <c r="P36" s="8" t="n"/>
    </row>
    <row r="37">
      <c r="G37" s="7" t="n"/>
      <c r="H37" s="8" t="n"/>
      <c r="I37" s="4">
        <f>G37*SVERWEIS(H37;Einstellungen!$A$7:$B$9;2;FALSCH)</f>
        <v/>
      </c>
      <c r="J37" s="4">
        <f>G37+I37</f>
        <v/>
      </c>
      <c r="K37" s="9" t="n"/>
      <c r="L37" s="9" t="n"/>
      <c r="M37" s="9" t="n"/>
      <c r="N37" s="3">
        <f>DATUM(JAHR(WENN(NICHT(ISTLEER(M37));M37;WENN(NICHT(ISTLEER(L37));L37;K37)));MONAT(WENN(NICHT(ISTLEER(M37));M37;WENN(NICHT(ISTLEER(L37));L37;K37)));1)</f>
        <v/>
      </c>
      <c r="O37">
        <f>WENN(NICHT(ISTLEER(M37));"bezahlt";WENN(K37&lt;HEUTE();"überfällig";"offen"))</f>
        <v/>
      </c>
      <c r="P37" s="8" t="n"/>
    </row>
    <row r="38">
      <c r="G38" s="7" t="n"/>
      <c r="H38" s="8" t="n"/>
      <c r="I38" s="4">
        <f>G38*SVERWEIS(H38;Einstellungen!$A$7:$B$9;2;FALSCH)</f>
        <v/>
      </c>
      <c r="J38" s="4">
        <f>G38+I38</f>
        <v/>
      </c>
      <c r="K38" s="9" t="n"/>
      <c r="L38" s="9" t="n"/>
      <c r="M38" s="9" t="n"/>
      <c r="N38" s="3">
        <f>DATUM(JAHR(WENN(NICHT(ISTLEER(M38));M38;WENN(NICHT(ISTLEER(L38));L38;K38)));MONAT(WENN(NICHT(ISTLEER(M38));M38;WENN(NICHT(ISTLEER(L38));L38;K38)));1)</f>
        <v/>
      </c>
      <c r="O38">
        <f>WENN(NICHT(ISTLEER(M38));"bezahlt";WENN(K38&lt;HEUTE();"überfällig";"offen"))</f>
        <v/>
      </c>
      <c r="P38" s="8" t="n"/>
    </row>
    <row r="39">
      <c r="G39" s="7" t="n"/>
      <c r="H39" s="8" t="n"/>
      <c r="I39" s="4">
        <f>G39*SVERWEIS(H39;Einstellungen!$A$7:$B$9;2;FALSCH)</f>
        <v/>
      </c>
      <c r="J39" s="4">
        <f>G39+I39</f>
        <v/>
      </c>
      <c r="K39" s="9" t="n"/>
      <c r="L39" s="9" t="n"/>
      <c r="M39" s="9" t="n"/>
      <c r="N39" s="3">
        <f>DATUM(JAHR(WENN(NICHT(ISTLEER(M39));M39;WENN(NICHT(ISTLEER(L39));L39;K39)));MONAT(WENN(NICHT(ISTLEER(M39));M39;WENN(NICHT(ISTLEER(L39));L39;K39)));1)</f>
        <v/>
      </c>
      <c r="O39">
        <f>WENN(NICHT(ISTLEER(M39));"bezahlt";WENN(K39&lt;HEUTE();"überfällig";"offen"))</f>
        <v/>
      </c>
      <c r="P39" s="8" t="n"/>
    </row>
    <row r="40">
      <c r="G40" s="7" t="n"/>
      <c r="H40" s="8" t="n"/>
      <c r="I40" s="4">
        <f>G40*SVERWEIS(H40;Einstellungen!$A$7:$B$9;2;FALSCH)</f>
        <v/>
      </c>
      <c r="J40" s="4">
        <f>G40+I40</f>
        <v/>
      </c>
      <c r="K40" s="9" t="n"/>
      <c r="L40" s="9" t="n"/>
      <c r="M40" s="9" t="n"/>
      <c r="N40" s="3">
        <f>DATUM(JAHR(WENN(NICHT(ISTLEER(M40));M40;WENN(NICHT(ISTLEER(L40));L40;K40)));MONAT(WENN(NICHT(ISTLEER(M40));M40;WENN(NICHT(ISTLEER(L40));L40;K40)));1)</f>
        <v/>
      </c>
      <c r="O40">
        <f>WENN(NICHT(ISTLEER(M40));"bezahlt";WENN(K40&lt;HEUTE();"überfällig";"offen"))</f>
        <v/>
      </c>
      <c r="P40" s="8" t="n"/>
    </row>
    <row r="41">
      <c r="G41" s="7" t="n"/>
      <c r="H41" s="8" t="n"/>
      <c r="I41" s="4">
        <f>G41*SVERWEIS(H41;Einstellungen!$A$7:$B$9;2;FALSCH)</f>
        <v/>
      </c>
      <c r="J41" s="4">
        <f>G41+I41</f>
        <v/>
      </c>
      <c r="K41" s="9" t="n"/>
      <c r="L41" s="9" t="n"/>
      <c r="M41" s="9" t="n"/>
      <c r="N41" s="3">
        <f>DATUM(JAHR(WENN(NICHT(ISTLEER(M41));M41;WENN(NICHT(ISTLEER(L41));L41;K41)));MONAT(WENN(NICHT(ISTLEER(M41));M41;WENN(NICHT(ISTLEER(L41));L41;K41)));1)</f>
        <v/>
      </c>
      <c r="O41">
        <f>WENN(NICHT(ISTLEER(M41));"bezahlt";WENN(K41&lt;HEUTE();"überfällig";"offen"))</f>
        <v/>
      </c>
      <c r="P41" s="8" t="n"/>
    </row>
    <row r="42">
      <c r="G42" s="7" t="n"/>
      <c r="H42" s="8" t="n"/>
      <c r="I42" s="4">
        <f>G42*SVERWEIS(H42;Einstellungen!$A$7:$B$9;2;FALSCH)</f>
        <v/>
      </c>
      <c r="J42" s="4">
        <f>G42+I42</f>
        <v/>
      </c>
      <c r="K42" s="9" t="n"/>
      <c r="L42" s="9" t="n"/>
      <c r="M42" s="9" t="n"/>
      <c r="N42" s="3">
        <f>DATUM(JAHR(WENN(NICHT(ISTLEER(M42));M42;WENN(NICHT(ISTLEER(L42));L42;K42)));MONAT(WENN(NICHT(ISTLEER(M42));M42;WENN(NICHT(ISTLEER(L42));L42;K42)));1)</f>
        <v/>
      </c>
      <c r="O42">
        <f>WENN(NICHT(ISTLEER(M42));"bezahlt";WENN(K42&lt;HEUTE();"überfällig";"offen"))</f>
        <v/>
      </c>
      <c r="P42" s="8" t="n"/>
    </row>
    <row r="43">
      <c r="G43" s="7" t="n"/>
      <c r="H43" s="8" t="n"/>
      <c r="I43" s="4">
        <f>G43*SVERWEIS(H43;Einstellungen!$A$7:$B$9;2;FALSCH)</f>
        <v/>
      </c>
      <c r="J43" s="4">
        <f>G43+I43</f>
        <v/>
      </c>
      <c r="K43" s="9" t="n"/>
      <c r="L43" s="9" t="n"/>
      <c r="M43" s="9" t="n"/>
      <c r="N43" s="3">
        <f>DATUM(JAHR(WENN(NICHT(ISTLEER(M43));M43;WENN(NICHT(ISTLEER(L43));L43;K43)));MONAT(WENN(NICHT(ISTLEER(M43));M43;WENN(NICHT(ISTLEER(L43));L43;K43)));1)</f>
        <v/>
      </c>
      <c r="O43">
        <f>WENN(NICHT(ISTLEER(M43));"bezahlt";WENN(K43&lt;HEUTE();"überfällig";"offen"))</f>
        <v/>
      </c>
      <c r="P43" s="8" t="n"/>
    </row>
    <row r="44">
      <c r="G44" s="7" t="n"/>
      <c r="H44" s="8" t="n"/>
      <c r="I44" s="4">
        <f>G44*SVERWEIS(H44;Einstellungen!$A$7:$B$9;2;FALSCH)</f>
        <v/>
      </c>
      <c r="J44" s="4">
        <f>G44+I44</f>
        <v/>
      </c>
      <c r="K44" s="9" t="n"/>
      <c r="L44" s="9" t="n"/>
      <c r="M44" s="9" t="n"/>
      <c r="N44" s="3">
        <f>DATUM(JAHR(WENN(NICHT(ISTLEER(M44));M44;WENN(NICHT(ISTLEER(L44));L44;K44)));MONAT(WENN(NICHT(ISTLEER(M44));M44;WENN(NICHT(ISTLEER(L44));L44;K44)));1)</f>
        <v/>
      </c>
      <c r="O44">
        <f>WENN(NICHT(ISTLEER(M44));"bezahlt";WENN(K44&lt;HEUTE();"überfällig";"offen"))</f>
        <v/>
      </c>
      <c r="P44" s="8" t="n"/>
    </row>
    <row r="45">
      <c r="G45" s="7" t="n"/>
      <c r="H45" s="8" t="n"/>
      <c r="I45" s="4">
        <f>G45*SVERWEIS(H45;Einstellungen!$A$7:$B$9;2;FALSCH)</f>
        <v/>
      </c>
      <c r="J45" s="4">
        <f>G45+I45</f>
        <v/>
      </c>
      <c r="K45" s="9" t="n"/>
      <c r="L45" s="9" t="n"/>
      <c r="M45" s="9" t="n"/>
      <c r="N45" s="3">
        <f>DATUM(JAHR(WENN(NICHT(ISTLEER(M45));M45;WENN(NICHT(ISTLEER(L45));L45;K45)));MONAT(WENN(NICHT(ISTLEER(M45));M45;WENN(NICHT(ISTLEER(L45));L45;K45)));1)</f>
        <v/>
      </c>
      <c r="O45">
        <f>WENN(NICHT(ISTLEER(M45));"bezahlt";WENN(K45&lt;HEUTE();"überfällig";"offen"))</f>
        <v/>
      </c>
      <c r="P45" s="8" t="n"/>
    </row>
    <row r="46">
      <c r="G46" s="7" t="n"/>
      <c r="H46" s="8" t="n"/>
      <c r="I46" s="4">
        <f>G46*SVERWEIS(H46;Einstellungen!$A$7:$B$9;2;FALSCH)</f>
        <v/>
      </c>
      <c r="J46" s="4">
        <f>G46+I46</f>
        <v/>
      </c>
      <c r="K46" s="9" t="n"/>
      <c r="L46" s="9" t="n"/>
      <c r="M46" s="9" t="n"/>
      <c r="N46" s="3">
        <f>DATUM(JAHR(WENN(NICHT(ISTLEER(M46));M46;WENN(NICHT(ISTLEER(L46));L46;K46)));MONAT(WENN(NICHT(ISTLEER(M46));M46;WENN(NICHT(ISTLEER(L46));L46;K46)));1)</f>
        <v/>
      </c>
      <c r="O46">
        <f>WENN(NICHT(ISTLEER(M46));"bezahlt";WENN(K46&lt;HEUTE();"überfällig";"offen"))</f>
        <v/>
      </c>
      <c r="P46" s="8" t="n"/>
    </row>
    <row r="47">
      <c r="G47" s="7" t="n"/>
      <c r="H47" s="8" t="n"/>
      <c r="I47" s="4">
        <f>G47*SVERWEIS(H47;Einstellungen!$A$7:$B$9;2;FALSCH)</f>
        <v/>
      </c>
      <c r="J47" s="4">
        <f>G47+I47</f>
        <v/>
      </c>
      <c r="K47" s="9" t="n"/>
      <c r="L47" s="9" t="n"/>
      <c r="M47" s="9" t="n"/>
      <c r="N47" s="3">
        <f>DATUM(JAHR(WENN(NICHT(ISTLEER(M47));M47;WENN(NICHT(ISTLEER(L47));L47;K47)));MONAT(WENN(NICHT(ISTLEER(M47));M47;WENN(NICHT(ISTLEER(L47));L47;K47)));1)</f>
        <v/>
      </c>
      <c r="O47">
        <f>WENN(NICHT(ISTLEER(M47));"bezahlt";WENN(K47&lt;HEUTE();"überfällig";"offen"))</f>
        <v/>
      </c>
      <c r="P47" s="8" t="n"/>
    </row>
    <row r="48">
      <c r="G48" s="7" t="n"/>
      <c r="H48" s="8" t="n"/>
      <c r="I48" s="4">
        <f>G48*SVERWEIS(H48;Einstellungen!$A$7:$B$9;2;FALSCH)</f>
        <v/>
      </c>
      <c r="J48" s="4">
        <f>G48+I48</f>
        <v/>
      </c>
      <c r="K48" s="9" t="n"/>
      <c r="L48" s="9" t="n"/>
      <c r="M48" s="9" t="n"/>
      <c r="N48" s="3">
        <f>DATUM(JAHR(WENN(NICHT(ISTLEER(M48));M48;WENN(NICHT(ISTLEER(L48));L48;K48)));MONAT(WENN(NICHT(ISTLEER(M48));M48;WENN(NICHT(ISTLEER(L48));L48;K48)));1)</f>
        <v/>
      </c>
      <c r="O48">
        <f>WENN(NICHT(ISTLEER(M48));"bezahlt";WENN(K48&lt;HEUTE();"überfällig";"offen"))</f>
        <v/>
      </c>
      <c r="P48" s="8" t="n"/>
    </row>
    <row r="49">
      <c r="G49" s="7" t="n"/>
      <c r="H49" s="8" t="n"/>
      <c r="I49" s="4">
        <f>G49*SVERWEIS(H49;Einstellungen!$A$7:$B$9;2;FALSCH)</f>
        <v/>
      </c>
      <c r="J49" s="4">
        <f>G49+I49</f>
        <v/>
      </c>
      <c r="K49" s="9" t="n"/>
      <c r="L49" s="9" t="n"/>
      <c r="M49" s="9" t="n"/>
      <c r="N49" s="3">
        <f>DATUM(JAHR(WENN(NICHT(ISTLEER(M49));M49;WENN(NICHT(ISTLEER(L49));L49;K49)));MONAT(WENN(NICHT(ISTLEER(M49));M49;WENN(NICHT(ISTLEER(L49));L49;K49)));1)</f>
        <v/>
      </c>
      <c r="O49">
        <f>WENN(NICHT(ISTLEER(M49));"bezahlt";WENN(K49&lt;HEUTE();"überfällig";"offen"))</f>
        <v/>
      </c>
      <c r="P49" s="8" t="n"/>
    </row>
    <row r="50">
      <c r="G50" s="7" t="n"/>
      <c r="H50" s="8" t="n"/>
      <c r="I50" s="4">
        <f>G50*SVERWEIS(H50;Einstellungen!$A$7:$B$9;2;FALSCH)</f>
        <v/>
      </c>
      <c r="J50" s="4">
        <f>G50+I50</f>
        <v/>
      </c>
      <c r="K50" s="9" t="n"/>
      <c r="L50" s="9" t="n"/>
      <c r="M50" s="9" t="n"/>
      <c r="N50" s="3">
        <f>DATUM(JAHR(WENN(NICHT(ISTLEER(M50));M50;WENN(NICHT(ISTLEER(L50));L50;K50)));MONAT(WENN(NICHT(ISTLEER(M50));M50;WENN(NICHT(ISTLEER(L50));L50;K50)));1)</f>
        <v/>
      </c>
      <c r="O50">
        <f>WENN(NICHT(ISTLEER(M50));"bezahlt";WENN(K50&lt;HEUTE();"überfällig";"offen"))</f>
        <v/>
      </c>
      <c r="P50" s="8" t="n"/>
    </row>
    <row r="51">
      <c r="G51" s="7" t="n"/>
      <c r="H51" s="8" t="n"/>
      <c r="I51" s="4">
        <f>G51*SVERWEIS(H51;Einstellungen!$A$7:$B$9;2;FALSCH)</f>
        <v/>
      </c>
      <c r="J51" s="4">
        <f>G51+I51</f>
        <v/>
      </c>
      <c r="K51" s="9" t="n"/>
      <c r="L51" s="9" t="n"/>
      <c r="M51" s="9" t="n"/>
      <c r="N51" s="3">
        <f>DATUM(JAHR(WENN(NICHT(ISTLEER(M51));M51;WENN(NICHT(ISTLEER(L51));L51;K51)));MONAT(WENN(NICHT(ISTLEER(M51));M51;WENN(NICHT(ISTLEER(L51));L51;K51)));1)</f>
        <v/>
      </c>
      <c r="O51">
        <f>WENN(NICHT(ISTLEER(M51));"bezahlt";WENN(K51&lt;HEUTE();"überfällig";"offen"))</f>
        <v/>
      </c>
      <c r="P51" s="8" t="n"/>
    </row>
    <row r="52">
      <c r="G52" s="7" t="n"/>
      <c r="H52" s="8" t="n"/>
      <c r="I52" s="4">
        <f>G52*SVERWEIS(H52;Einstellungen!$A$7:$B$9;2;FALSCH)</f>
        <v/>
      </c>
      <c r="J52" s="4">
        <f>G52+I52</f>
        <v/>
      </c>
      <c r="K52" s="9" t="n"/>
      <c r="L52" s="9" t="n"/>
      <c r="M52" s="9" t="n"/>
      <c r="N52" s="3">
        <f>DATUM(JAHR(WENN(NICHT(ISTLEER(M52));M52;WENN(NICHT(ISTLEER(L52));L52;K52)));MONAT(WENN(NICHT(ISTLEER(M52));M52;WENN(NICHT(ISTLEER(L52));L52;K52)));1)</f>
        <v/>
      </c>
      <c r="O52">
        <f>WENN(NICHT(ISTLEER(M52));"bezahlt";WENN(K52&lt;HEUTE();"überfällig";"offen"))</f>
        <v/>
      </c>
      <c r="P52" s="8" t="n"/>
    </row>
    <row r="53">
      <c r="G53" s="7" t="n"/>
      <c r="H53" s="8" t="n"/>
      <c r="I53" s="4">
        <f>G53*SVERWEIS(H53;Einstellungen!$A$7:$B$9;2;FALSCH)</f>
        <v/>
      </c>
      <c r="J53" s="4">
        <f>G53+I53</f>
        <v/>
      </c>
      <c r="K53" s="9" t="n"/>
      <c r="L53" s="9" t="n"/>
      <c r="M53" s="9" t="n"/>
      <c r="N53" s="3">
        <f>DATUM(JAHR(WENN(NICHT(ISTLEER(M53));M53;WENN(NICHT(ISTLEER(L53));L53;K53)));MONAT(WENN(NICHT(ISTLEER(M53));M53;WENN(NICHT(ISTLEER(L53));L53;K53)));1)</f>
        <v/>
      </c>
      <c r="O53">
        <f>WENN(NICHT(ISTLEER(M53));"bezahlt";WENN(K53&lt;HEUTE();"überfällig";"offen"))</f>
        <v/>
      </c>
      <c r="P53" s="8" t="n"/>
    </row>
    <row r="54">
      <c r="G54" s="7" t="n"/>
      <c r="H54" s="8" t="n"/>
      <c r="I54" s="4">
        <f>G54*SVERWEIS(H54;Einstellungen!$A$7:$B$9;2;FALSCH)</f>
        <v/>
      </c>
      <c r="J54" s="4">
        <f>G54+I54</f>
        <v/>
      </c>
      <c r="K54" s="9" t="n"/>
      <c r="L54" s="9" t="n"/>
      <c r="M54" s="9" t="n"/>
      <c r="N54" s="3">
        <f>DATUM(JAHR(WENN(NICHT(ISTLEER(M54));M54;WENN(NICHT(ISTLEER(L54));L54;K54)));MONAT(WENN(NICHT(ISTLEER(M54));M54;WENN(NICHT(ISTLEER(L54));L54;K54)));1)</f>
        <v/>
      </c>
      <c r="O54">
        <f>WENN(NICHT(ISTLEER(M54));"bezahlt";WENN(K54&lt;HEUTE();"überfällig";"offen"))</f>
        <v/>
      </c>
      <c r="P54" s="8" t="n"/>
    </row>
    <row r="55">
      <c r="G55" s="7" t="n"/>
      <c r="H55" s="8" t="n"/>
      <c r="I55" s="4">
        <f>G55*SVERWEIS(H55;Einstellungen!$A$7:$B$9;2;FALSCH)</f>
        <v/>
      </c>
      <c r="J55" s="4">
        <f>G55+I55</f>
        <v/>
      </c>
      <c r="K55" s="9" t="n"/>
      <c r="L55" s="9" t="n"/>
      <c r="M55" s="9" t="n"/>
      <c r="N55" s="3">
        <f>DATUM(JAHR(WENN(NICHT(ISTLEER(M55));M55;WENN(NICHT(ISTLEER(L55));L55;K55)));MONAT(WENN(NICHT(ISTLEER(M55));M55;WENN(NICHT(ISTLEER(L55));L55;K55)));1)</f>
        <v/>
      </c>
      <c r="O55">
        <f>WENN(NICHT(ISTLEER(M55));"bezahlt";WENN(K55&lt;HEUTE();"überfällig";"offen"))</f>
        <v/>
      </c>
      <c r="P55" s="8" t="n"/>
    </row>
    <row r="56">
      <c r="G56" s="7" t="n"/>
      <c r="H56" s="8" t="n"/>
      <c r="I56" s="4">
        <f>G56*SVERWEIS(H56;Einstellungen!$A$7:$B$9;2;FALSCH)</f>
        <v/>
      </c>
      <c r="J56" s="4">
        <f>G56+I56</f>
        <v/>
      </c>
      <c r="K56" s="9" t="n"/>
      <c r="L56" s="9" t="n"/>
      <c r="M56" s="9" t="n"/>
      <c r="N56" s="3">
        <f>DATUM(JAHR(WENN(NICHT(ISTLEER(M56));M56;WENN(NICHT(ISTLEER(L56));L56;K56)));MONAT(WENN(NICHT(ISTLEER(M56));M56;WENN(NICHT(ISTLEER(L56));L56;K56)));1)</f>
        <v/>
      </c>
      <c r="O56">
        <f>WENN(NICHT(ISTLEER(M56));"bezahlt";WENN(K56&lt;HEUTE();"überfällig";"offen"))</f>
        <v/>
      </c>
      <c r="P56" s="8" t="n"/>
    </row>
    <row r="57">
      <c r="G57" s="7" t="n"/>
      <c r="H57" s="8" t="n"/>
      <c r="I57" s="4">
        <f>G57*SVERWEIS(H57;Einstellungen!$A$7:$B$9;2;FALSCH)</f>
        <v/>
      </c>
      <c r="J57" s="4">
        <f>G57+I57</f>
        <v/>
      </c>
      <c r="K57" s="9" t="n"/>
      <c r="L57" s="9" t="n"/>
      <c r="M57" s="9" t="n"/>
      <c r="N57" s="3">
        <f>DATUM(JAHR(WENN(NICHT(ISTLEER(M57));M57;WENN(NICHT(ISTLEER(L57));L57;K57)));MONAT(WENN(NICHT(ISTLEER(M57));M57;WENN(NICHT(ISTLEER(L57));L57;K57)));1)</f>
        <v/>
      </c>
      <c r="O57">
        <f>WENN(NICHT(ISTLEER(M57));"bezahlt";WENN(K57&lt;HEUTE();"überfällig";"offen"))</f>
        <v/>
      </c>
      <c r="P57" s="8" t="n"/>
    </row>
    <row r="58">
      <c r="G58" s="7" t="n"/>
      <c r="H58" s="8" t="n"/>
      <c r="I58" s="4">
        <f>G58*SVERWEIS(H58;Einstellungen!$A$7:$B$9;2;FALSCH)</f>
        <v/>
      </c>
      <c r="J58" s="4">
        <f>G58+I58</f>
        <v/>
      </c>
      <c r="K58" s="9" t="n"/>
      <c r="L58" s="9" t="n"/>
      <c r="M58" s="9" t="n"/>
      <c r="N58" s="3">
        <f>DATUM(JAHR(WENN(NICHT(ISTLEER(M58));M58;WENN(NICHT(ISTLEER(L58));L58;K58)));MONAT(WENN(NICHT(ISTLEER(M58));M58;WENN(NICHT(ISTLEER(L58));L58;K58)));1)</f>
        <v/>
      </c>
      <c r="O58">
        <f>WENN(NICHT(ISTLEER(M58));"bezahlt";WENN(K58&lt;HEUTE();"überfällig";"offen"))</f>
        <v/>
      </c>
      <c r="P58" s="8" t="n"/>
    </row>
    <row r="59">
      <c r="G59" s="7" t="n"/>
      <c r="H59" s="8" t="n"/>
      <c r="I59" s="4">
        <f>G59*SVERWEIS(H59;Einstellungen!$A$7:$B$9;2;FALSCH)</f>
        <v/>
      </c>
      <c r="J59" s="4">
        <f>G59+I59</f>
        <v/>
      </c>
      <c r="K59" s="9" t="n"/>
      <c r="L59" s="9" t="n"/>
      <c r="M59" s="9" t="n"/>
      <c r="N59" s="3">
        <f>DATUM(JAHR(WENN(NICHT(ISTLEER(M59));M59;WENN(NICHT(ISTLEER(L59));L59;K59)));MONAT(WENN(NICHT(ISTLEER(M59));M59;WENN(NICHT(ISTLEER(L59));L59;K59)));1)</f>
        <v/>
      </c>
      <c r="O59">
        <f>WENN(NICHT(ISTLEER(M59));"bezahlt";WENN(K59&lt;HEUTE();"überfällig";"offen"))</f>
        <v/>
      </c>
      <c r="P59" s="8" t="n"/>
    </row>
    <row r="60">
      <c r="G60" s="7" t="n"/>
      <c r="H60" s="8" t="n"/>
      <c r="I60" s="4">
        <f>G60*SVERWEIS(H60;Einstellungen!$A$7:$B$9;2;FALSCH)</f>
        <v/>
      </c>
      <c r="J60" s="4">
        <f>G60+I60</f>
        <v/>
      </c>
      <c r="K60" s="9" t="n"/>
      <c r="L60" s="9" t="n"/>
      <c r="M60" s="9" t="n"/>
      <c r="N60" s="3">
        <f>DATUM(JAHR(WENN(NICHT(ISTLEER(M60));M60;WENN(NICHT(ISTLEER(L60));L60;K60)));MONAT(WENN(NICHT(ISTLEER(M60));M60;WENN(NICHT(ISTLEER(L60));L60;K60)));1)</f>
        <v/>
      </c>
      <c r="O60">
        <f>WENN(NICHT(ISTLEER(M60));"bezahlt";WENN(K60&lt;HEUTE();"überfällig";"offen"))</f>
        <v/>
      </c>
      <c r="P60" s="8" t="n"/>
    </row>
    <row r="61">
      <c r="G61" s="7" t="n"/>
      <c r="H61" s="8" t="n"/>
      <c r="I61" s="4">
        <f>G61*SVERWEIS(H61;Einstellungen!$A$7:$B$9;2;FALSCH)</f>
        <v/>
      </c>
      <c r="J61" s="4">
        <f>G61+I61</f>
        <v/>
      </c>
      <c r="K61" s="9" t="n"/>
      <c r="L61" s="9" t="n"/>
      <c r="M61" s="9" t="n"/>
      <c r="N61" s="3">
        <f>DATUM(JAHR(WENN(NICHT(ISTLEER(M61));M61;WENN(NICHT(ISTLEER(L61));L61;K61)));MONAT(WENN(NICHT(ISTLEER(M61));M61;WENN(NICHT(ISTLEER(L61));L61;K61)));1)</f>
        <v/>
      </c>
      <c r="O61">
        <f>WENN(NICHT(ISTLEER(M61));"bezahlt";WENN(K61&lt;HEUTE();"überfällig";"offen"))</f>
        <v/>
      </c>
      <c r="P61" s="8" t="n"/>
    </row>
    <row r="62">
      <c r="G62" s="7" t="n"/>
      <c r="H62" s="8" t="n"/>
      <c r="I62" s="4">
        <f>G62*SVERWEIS(H62;Einstellungen!$A$7:$B$9;2;FALSCH)</f>
        <v/>
      </c>
      <c r="J62" s="4">
        <f>G62+I62</f>
        <v/>
      </c>
      <c r="K62" s="9" t="n"/>
      <c r="L62" s="9" t="n"/>
      <c r="M62" s="9" t="n"/>
      <c r="N62" s="3">
        <f>DATUM(JAHR(WENN(NICHT(ISTLEER(M62));M62;WENN(NICHT(ISTLEER(L62));L62;K62)));MONAT(WENN(NICHT(ISTLEER(M62));M62;WENN(NICHT(ISTLEER(L62));L62;K62)));1)</f>
        <v/>
      </c>
      <c r="O62">
        <f>WENN(NICHT(ISTLEER(M62));"bezahlt";WENN(K62&lt;HEUTE();"überfällig";"offen"))</f>
        <v/>
      </c>
      <c r="P62" s="8" t="n"/>
    </row>
    <row r="63">
      <c r="G63" s="7" t="n"/>
      <c r="H63" s="8" t="n"/>
      <c r="I63" s="4">
        <f>G63*SVERWEIS(H63;Einstellungen!$A$7:$B$9;2;FALSCH)</f>
        <v/>
      </c>
      <c r="J63" s="4">
        <f>G63+I63</f>
        <v/>
      </c>
      <c r="K63" s="9" t="n"/>
      <c r="L63" s="9" t="n"/>
      <c r="M63" s="9" t="n"/>
      <c r="N63" s="3">
        <f>DATUM(JAHR(WENN(NICHT(ISTLEER(M63));M63;WENN(NICHT(ISTLEER(L63));L63;K63)));MONAT(WENN(NICHT(ISTLEER(M63));M63;WENN(NICHT(ISTLEER(L63));L63;K63)));1)</f>
        <v/>
      </c>
      <c r="O63">
        <f>WENN(NICHT(ISTLEER(M63));"bezahlt";WENN(K63&lt;HEUTE();"überfällig";"offen"))</f>
        <v/>
      </c>
      <c r="P63" s="8" t="n"/>
    </row>
    <row r="64">
      <c r="G64" s="7" t="n"/>
      <c r="H64" s="8" t="n"/>
      <c r="I64" s="4">
        <f>G64*SVERWEIS(H64;Einstellungen!$A$7:$B$9;2;FALSCH)</f>
        <v/>
      </c>
      <c r="J64" s="4">
        <f>G64+I64</f>
        <v/>
      </c>
      <c r="K64" s="9" t="n"/>
      <c r="L64" s="9" t="n"/>
      <c r="M64" s="9" t="n"/>
      <c r="N64" s="3">
        <f>DATUM(JAHR(WENN(NICHT(ISTLEER(M64));M64;WENN(NICHT(ISTLEER(L64));L64;K64)));MONAT(WENN(NICHT(ISTLEER(M64));M64;WENN(NICHT(ISTLEER(L64));L64;K64)));1)</f>
        <v/>
      </c>
      <c r="O64">
        <f>WENN(NICHT(ISTLEER(M64));"bezahlt";WENN(K64&lt;HEUTE();"überfällig";"offen"))</f>
        <v/>
      </c>
      <c r="P64" s="8" t="n"/>
    </row>
    <row r="65">
      <c r="G65" s="7" t="n"/>
      <c r="H65" s="8" t="n"/>
      <c r="I65" s="4">
        <f>G65*SVERWEIS(H65;Einstellungen!$A$7:$B$9;2;FALSCH)</f>
        <v/>
      </c>
      <c r="J65" s="4">
        <f>G65+I65</f>
        <v/>
      </c>
      <c r="K65" s="9" t="n"/>
      <c r="L65" s="9" t="n"/>
      <c r="M65" s="9" t="n"/>
      <c r="N65" s="3">
        <f>DATUM(JAHR(WENN(NICHT(ISTLEER(M65));M65;WENN(NICHT(ISTLEER(L65));L65;K65)));MONAT(WENN(NICHT(ISTLEER(M65));M65;WENN(NICHT(ISTLEER(L65));L65;K65)));1)</f>
        <v/>
      </c>
      <c r="O65">
        <f>WENN(NICHT(ISTLEER(M65));"bezahlt";WENN(K65&lt;HEUTE();"überfällig";"offen"))</f>
        <v/>
      </c>
      <c r="P65" s="8" t="n"/>
    </row>
    <row r="66">
      <c r="G66" s="7" t="n"/>
      <c r="H66" s="8" t="n"/>
      <c r="I66" s="4">
        <f>G66*SVERWEIS(H66;Einstellungen!$A$7:$B$9;2;FALSCH)</f>
        <v/>
      </c>
      <c r="J66" s="4">
        <f>G66+I66</f>
        <v/>
      </c>
      <c r="K66" s="9" t="n"/>
      <c r="L66" s="9" t="n"/>
      <c r="M66" s="9" t="n"/>
      <c r="N66" s="3">
        <f>DATUM(JAHR(WENN(NICHT(ISTLEER(M66));M66;WENN(NICHT(ISTLEER(L66));L66;K66)));MONAT(WENN(NICHT(ISTLEER(M66));M66;WENN(NICHT(ISTLEER(L66));L66;K66)));1)</f>
        <v/>
      </c>
      <c r="O66">
        <f>WENN(NICHT(ISTLEER(M66));"bezahlt";WENN(K66&lt;HEUTE();"überfällig";"offen"))</f>
        <v/>
      </c>
      <c r="P66" s="8" t="n"/>
    </row>
    <row r="67">
      <c r="G67" s="7" t="n"/>
      <c r="H67" s="8" t="n"/>
      <c r="I67" s="4">
        <f>G67*SVERWEIS(H67;Einstellungen!$A$7:$B$9;2;FALSCH)</f>
        <v/>
      </c>
      <c r="J67" s="4">
        <f>G67+I67</f>
        <v/>
      </c>
      <c r="K67" s="9" t="n"/>
      <c r="L67" s="9" t="n"/>
      <c r="M67" s="9" t="n"/>
      <c r="N67" s="3">
        <f>DATUM(JAHR(WENN(NICHT(ISTLEER(M67));M67;WENN(NICHT(ISTLEER(L67));L67;K67)));MONAT(WENN(NICHT(ISTLEER(M67));M67;WENN(NICHT(ISTLEER(L67));L67;K67)));1)</f>
        <v/>
      </c>
      <c r="O67">
        <f>WENN(NICHT(ISTLEER(M67));"bezahlt";WENN(K67&lt;HEUTE();"überfällig";"offen"))</f>
        <v/>
      </c>
      <c r="P67" s="8" t="n"/>
    </row>
    <row r="68">
      <c r="G68" s="7" t="n"/>
      <c r="H68" s="8" t="n"/>
      <c r="I68" s="4">
        <f>G68*SVERWEIS(H68;Einstellungen!$A$7:$B$9;2;FALSCH)</f>
        <v/>
      </c>
      <c r="J68" s="4">
        <f>G68+I68</f>
        <v/>
      </c>
      <c r="K68" s="9" t="n"/>
      <c r="L68" s="9" t="n"/>
      <c r="M68" s="9" t="n"/>
      <c r="N68" s="3">
        <f>DATUM(JAHR(WENN(NICHT(ISTLEER(M68));M68;WENN(NICHT(ISTLEER(L68));L68;K68)));MONAT(WENN(NICHT(ISTLEER(M68));M68;WENN(NICHT(ISTLEER(L68));L68;K68)));1)</f>
        <v/>
      </c>
      <c r="O68">
        <f>WENN(NICHT(ISTLEER(M68));"bezahlt";WENN(K68&lt;HEUTE();"überfällig";"offen"))</f>
        <v/>
      </c>
      <c r="P68" s="8" t="n"/>
    </row>
    <row r="69">
      <c r="G69" s="7" t="n"/>
      <c r="H69" s="8" t="n"/>
      <c r="I69" s="4">
        <f>G69*SVERWEIS(H69;Einstellungen!$A$7:$B$9;2;FALSCH)</f>
        <v/>
      </c>
      <c r="J69" s="4">
        <f>G69+I69</f>
        <v/>
      </c>
      <c r="K69" s="9" t="n"/>
      <c r="L69" s="9" t="n"/>
      <c r="M69" s="9" t="n"/>
      <c r="N69" s="3">
        <f>DATUM(JAHR(WENN(NICHT(ISTLEER(M69));M69;WENN(NICHT(ISTLEER(L69));L69;K69)));MONAT(WENN(NICHT(ISTLEER(M69));M69;WENN(NICHT(ISTLEER(L69));L69;K69)));1)</f>
        <v/>
      </c>
      <c r="O69">
        <f>WENN(NICHT(ISTLEER(M69));"bezahlt";WENN(K69&lt;HEUTE();"überfällig";"offen"))</f>
        <v/>
      </c>
      <c r="P69" s="8" t="n"/>
    </row>
    <row r="70">
      <c r="G70" s="7" t="n"/>
      <c r="H70" s="8" t="n"/>
      <c r="I70" s="4">
        <f>G70*SVERWEIS(H70;Einstellungen!$A$7:$B$9;2;FALSCH)</f>
        <v/>
      </c>
      <c r="J70" s="4">
        <f>G70+I70</f>
        <v/>
      </c>
      <c r="K70" s="9" t="n"/>
      <c r="L70" s="9" t="n"/>
      <c r="M70" s="9" t="n"/>
      <c r="N70" s="3">
        <f>DATUM(JAHR(WENN(NICHT(ISTLEER(M70));M70;WENN(NICHT(ISTLEER(L70));L70;K70)));MONAT(WENN(NICHT(ISTLEER(M70));M70;WENN(NICHT(ISTLEER(L70));L70;K70)));1)</f>
        <v/>
      </c>
      <c r="O70">
        <f>WENN(NICHT(ISTLEER(M70));"bezahlt";WENN(K70&lt;HEUTE();"überfällig";"offen"))</f>
        <v/>
      </c>
      <c r="P70" s="8" t="n"/>
    </row>
    <row r="71">
      <c r="G71" s="7" t="n"/>
      <c r="H71" s="8" t="n"/>
      <c r="I71" s="4">
        <f>G71*SVERWEIS(H71;Einstellungen!$A$7:$B$9;2;FALSCH)</f>
        <v/>
      </c>
      <c r="J71" s="4">
        <f>G71+I71</f>
        <v/>
      </c>
      <c r="K71" s="9" t="n"/>
      <c r="L71" s="9" t="n"/>
      <c r="M71" s="9" t="n"/>
      <c r="N71" s="3">
        <f>DATUM(JAHR(WENN(NICHT(ISTLEER(M71));M71;WENN(NICHT(ISTLEER(L71));L71;K71)));MONAT(WENN(NICHT(ISTLEER(M71));M71;WENN(NICHT(ISTLEER(L71));L71;K71)));1)</f>
        <v/>
      </c>
      <c r="O71">
        <f>WENN(NICHT(ISTLEER(M71));"bezahlt";WENN(K71&lt;HEUTE();"überfällig";"offen"))</f>
        <v/>
      </c>
      <c r="P71" s="8" t="n"/>
    </row>
    <row r="72">
      <c r="G72" s="7" t="n"/>
      <c r="H72" s="8" t="n"/>
      <c r="I72" s="4">
        <f>G72*SVERWEIS(H72;Einstellungen!$A$7:$B$9;2;FALSCH)</f>
        <v/>
      </c>
      <c r="J72" s="4">
        <f>G72+I72</f>
        <v/>
      </c>
      <c r="K72" s="9" t="n"/>
      <c r="L72" s="9" t="n"/>
      <c r="M72" s="9" t="n"/>
      <c r="N72" s="3">
        <f>DATUM(JAHR(WENN(NICHT(ISTLEER(M72));M72;WENN(NICHT(ISTLEER(L72));L72;K72)));MONAT(WENN(NICHT(ISTLEER(M72));M72;WENN(NICHT(ISTLEER(L72));L72;K72)));1)</f>
        <v/>
      </c>
      <c r="O72">
        <f>WENN(NICHT(ISTLEER(M72));"bezahlt";WENN(K72&lt;HEUTE();"überfällig";"offen"))</f>
        <v/>
      </c>
      <c r="P72" s="8" t="n"/>
    </row>
    <row r="73">
      <c r="G73" s="7" t="n"/>
      <c r="H73" s="8" t="n"/>
      <c r="I73" s="4">
        <f>G73*SVERWEIS(H73;Einstellungen!$A$7:$B$9;2;FALSCH)</f>
        <v/>
      </c>
      <c r="J73" s="4">
        <f>G73+I73</f>
        <v/>
      </c>
      <c r="K73" s="9" t="n"/>
      <c r="L73" s="9" t="n"/>
      <c r="M73" s="9" t="n"/>
      <c r="N73" s="3">
        <f>DATUM(JAHR(WENN(NICHT(ISTLEER(M73));M73;WENN(NICHT(ISTLEER(L73));L73;K73)));MONAT(WENN(NICHT(ISTLEER(M73));M73;WENN(NICHT(ISTLEER(L73));L73;K73)));1)</f>
        <v/>
      </c>
      <c r="O73">
        <f>WENN(NICHT(ISTLEER(M73));"bezahlt";WENN(K73&lt;HEUTE();"überfällig";"offen"))</f>
        <v/>
      </c>
      <c r="P73" s="8" t="n"/>
    </row>
    <row r="74">
      <c r="G74" s="7" t="n"/>
      <c r="H74" s="8" t="n"/>
      <c r="I74" s="4">
        <f>G74*SVERWEIS(H74;Einstellungen!$A$7:$B$9;2;FALSCH)</f>
        <v/>
      </c>
      <c r="J74" s="4">
        <f>G74+I74</f>
        <v/>
      </c>
      <c r="K74" s="9" t="n"/>
      <c r="L74" s="9" t="n"/>
      <c r="M74" s="9" t="n"/>
      <c r="N74" s="3">
        <f>DATUM(JAHR(WENN(NICHT(ISTLEER(M74));M74;WENN(NICHT(ISTLEER(L74));L74;K74)));MONAT(WENN(NICHT(ISTLEER(M74));M74;WENN(NICHT(ISTLEER(L74));L74;K74)));1)</f>
        <v/>
      </c>
      <c r="O74">
        <f>WENN(NICHT(ISTLEER(M74));"bezahlt";WENN(K74&lt;HEUTE();"überfällig";"offen"))</f>
        <v/>
      </c>
      <c r="P74" s="8" t="n"/>
    </row>
    <row r="75">
      <c r="G75" s="7" t="n"/>
      <c r="H75" s="8" t="n"/>
      <c r="I75" s="4">
        <f>G75*SVERWEIS(H75;Einstellungen!$A$7:$B$9;2;FALSCH)</f>
        <v/>
      </c>
      <c r="J75" s="4">
        <f>G75+I75</f>
        <v/>
      </c>
      <c r="K75" s="9" t="n"/>
      <c r="L75" s="9" t="n"/>
      <c r="M75" s="9" t="n"/>
      <c r="N75" s="3">
        <f>DATUM(JAHR(WENN(NICHT(ISTLEER(M75));M75;WENN(NICHT(ISTLEER(L75));L75;K75)));MONAT(WENN(NICHT(ISTLEER(M75));M75;WENN(NICHT(ISTLEER(L75));L75;K75)));1)</f>
        <v/>
      </c>
      <c r="O75">
        <f>WENN(NICHT(ISTLEER(M75));"bezahlt";WENN(K75&lt;HEUTE();"überfällig";"offen"))</f>
        <v/>
      </c>
      <c r="P75" s="8" t="n"/>
    </row>
    <row r="76">
      <c r="G76" s="7" t="n"/>
      <c r="H76" s="8" t="n"/>
      <c r="I76" s="4">
        <f>G76*SVERWEIS(H76;Einstellungen!$A$7:$B$9;2;FALSCH)</f>
        <v/>
      </c>
      <c r="J76" s="4">
        <f>G76+I76</f>
        <v/>
      </c>
      <c r="K76" s="9" t="n"/>
      <c r="L76" s="9" t="n"/>
      <c r="M76" s="9" t="n"/>
      <c r="N76" s="3">
        <f>DATUM(JAHR(WENN(NICHT(ISTLEER(M76));M76;WENN(NICHT(ISTLEER(L76));L76;K76)));MONAT(WENN(NICHT(ISTLEER(M76));M76;WENN(NICHT(ISTLEER(L76));L76;K76)));1)</f>
        <v/>
      </c>
      <c r="O76">
        <f>WENN(NICHT(ISTLEER(M76));"bezahlt";WENN(K76&lt;HEUTE();"überfällig";"offen"))</f>
        <v/>
      </c>
      <c r="P76" s="8" t="n"/>
    </row>
    <row r="77">
      <c r="G77" s="7" t="n"/>
      <c r="H77" s="8" t="n"/>
      <c r="I77" s="4">
        <f>G77*SVERWEIS(H77;Einstellungen!$A$7:$B$9;2;FALSCH)</f>
        <v/>
      </c>
      <c r="J77" s="4">
        <f>G77+I77</f>
        <v/>
      </c>
      <c r="K77" s="9" t="n"/>
      <c r="L77" s="9" t="n"/>
      <c r="M77" s="9" t="n"/>
      <c r="N77" s="3">
        <f>DATUM(JAHR(WENN(NICHT(ISTLEER(M77));M77;WENN(NICHT(ISTLEER(L77));L77;K77)));MONAT(WENN(NICHT(ISTLEER(M77));M77;WENN(NICHT(ISTLEER(L77));L77;K77)));1)</f>
        <v/>
      </c>
      <c r="O77">
        <f>WENN(NICHT(ISTLEER(M77));"bezahlt";WENN(K77&lt;HEUTE();"überfällig";"offen"))</f>
        <v/>
      </c>
      <c r="P77" s="8" t="n"/>
    </row>
    <row r="78">
      <c r="G78" s="7" t="n"/>
      <c r="H78" s="8" t="n"/>
      <c r="I78" s="4">
        <f>G78*SVERWEIS(H78;Einstellungen!$A$7:$B$9;2;FALSCH)</f>
        <v/>
      </c>
      <c r="J78" s="4">
        <f>G78+I78</f>
        <v/>
      </c>
      <c r="K78" s="9" t="n"/>
      <c r="L78" s="9" t="n"/>
      <c r="M78" s="9" t="n"/>
      <c r="N78" s="3">
        <f>DATUM(JAHR(WENN(NICHT(ISTLEER(M78));M78;WENN(NICHT(ISTLEER(L78));L78;K78)));MONAT(WENN(NICHT(ISTLEER(M78));M78;WENN(NICHT(ISTLEER(L78));L78;K78)));1)</f>
        <v/>
      </c>
      <c r="O78">
        <f>WENN(NICHT(ISTLEER(M78));"bezahlt";WENN(K78&lt;HEUTE();"überfällig";"offen"))</f>
        <v/>
      </c>
      <c r="P78" s="8" t="n"/>
    </row>
    <row r="79">
      <c r="G79" s="7" t="n"/>
      <c r="H79" s="8" t="n"/>
      <c r="I79" s="4">
        <f>G79*SVERWEIS(H79;Einstellungen!$A$7:$B$9;2;FALSCH)</f>
        <v/>
      </c>
      <c r="J79" s="4">
        <f>G79+I79</f>
        <v/>
      </c>
      <c r="K79" s="9" t="n"/>
      <c r="L79" s="9" t="n"/>
      <c r="M79" s="9" t="n"/>
      <c r="N79" s="3">
        <f>DATUM(JAHR(WENN(NICHT(ISTLEER(M79));M79;WENN(NICHT(ISTLEER(L79));L79;K79)));MONAT(WENN(NICHT(ISTLEER(M79));M79;WENN(NICHT(ISTLEER(L79));L79;K79)));1)</f>
        <v/>
      </c>
      <c r="O79">
        <f>WENN(NICHT(ISTLEER(M79));"bezahlt";WENN(K79&lt;HEUTE();"überfällig";"offen"))</f>
        <v/>
      </c>
      <c r="P79" s="8" t="n"/>
    </row>
    <row r="80">
      <c r="G80" s="7" t="n"/>
      <c r="H80" s="8" t="n"/>
      <c r="I80" s="4">
        <f>G80*SVERWEIS(H80;Einstellungen!$A$7:$B$9;2;FALSCH)</f>
        <v/>
      </c>
      <c r="J80" s="4">
        <f>G80+I80</f>
        <v/>
      </c>
      <c r="K80" s="9" t="n"/>
      <c r="L80" s="9" t="n"/>
      <c r="M80" s="9" t="n"/>
      <c r="N80" s="3">
        <f>DATUM(JAHR(WENN(NICHT(ISTLEER(M80));M80;WENN(NICHT(ISTLEER(L80));L80;K80)));MONAT(WENN(NICHT(ISTLEER(M80));M80;WENN(NICHT(ISTLEER(L80));L80;K80)));1)</f>
        <v/>
      </c>
      <c r="O80">
        <f>WENN(NICHT(ISTLEER(M80));"bezahlt";WENN(K80&lt;HEUTE();"überfällig";"offen"))</f>
        <v/>
      </c>
      <c r="P80" s="8" t="n"/>
    </row>
    <row r="81">
      <c r="G81" s="7" t="n"/>
      <c r="H81" s="8" t="n"/>
      <c r="I81" s="4">
        <f>G81*SVERWEIS(H81;Einstellungen!$A$7:$B$9;2;FALSCH)</f>
        <v/>
      </c>
      <c r="J81" s="4">
        <f>G81+I81</f>
        <v/>
      </c>
      <c r="K81" s="9" t="n"/>
      <c r="L81" s="9" t="n"/>
      <c r="M81" s="9" t="n"/>
      <c r="N81" s="3">
        <f>DATUM(JAHR(WENN(NICHT(ISTLEER(M81));M81;WENN(NICHT(ISTLEER(L81));L81;K81)));MONAT(WENN(NICHT(ISTLEER(M81));M81;WENN(NICHT(ISTLEER(L81));L81;K81)));1)</f>
        <v/>
      </c>
      <c r="O81">
        <f>WENN(NICHT(ISTLEER(M81));"bezahlt";WENN(K81&lt;HEUTE();"überfällig";"offen"))</f>
        <v/>
      </c>
      <c r="P81" s="8" t="n"/>
    </row>
    <row r="82">
      <c r="G82" s="7" t="n"/>
      <c r="H82" s="8" t="n"/>
      <c r="I82" s="4">
        <f>G82*SVERWEIS(H82;Einstellungen!$A$7:$B$9;2;FALSCH)</f>
        <v/>
      </c>
      <c r="J82" s="4">
        <f>G82+I82</f>
        <v/>
      </c>
      <c r="K82" s="9" t="n"/>
      <c r="L82" s="9" t="n"/>
      <c r="M82" s="9" t="n"/>
      <c r="N82" s="3">
        <f>DATUM(JAHR(WENN(NICHT(ISTLEER(M82));M82;WENN(NICHT(ISTLEER(L82));L82;K82)));MONAT(WENN(NICHT(ISTLEER(M82));M82;WENN(NICHT(ISTLEER(L82));L82;K82)));1)</f>
        <v/>
      </c>
      <c r="O82">
        <f>WENN(NICHT(ISTLEER(M82));"bezahlt";WENN(K82&lt;HEUTE();"überfällig";"offen"))</f>
        <v/>
      </c>
      <c r="P82" s="8" t="n"/>
    </row>
    <row r="83">
      <c r="G83" s="7" t="n"/>
      <c r="H83" s="8" t="n"/>
      <c r="I83" s="4">
        <f>G83*SVERWEIS(H83;Einstellungen!$A$7:$B$9;2;FALSCH)</f>
        <v/>
      </c>
      <c r="J83" s="4">
        <f>G83+I83</f>
        <v/>
      </c>
      <c r="K83" s="9" t="n"/>
      <c r="L83" s="9" t="n"/>
      <c r="M83" s="9" t="n"/>
      <c r="N83" s="3">
        <f>DATUM(JAHR(WENN(NICHT(ISTLEER(M83));M83;WENN(NICHT(ISTLEER(L83));L83;K83)));MONAT(WENN(NICHT(ISTLEER(M83));M83;WENN(NICHT(ISTLEER(L83));L83;K83)));1)</f>
        <v/>
      </c>
      <c r="O83">
        <f>WENN(NICHT(ISTLEER(M83));"bezahlt";WENN(K83&lt;HEUTE();"überfällig";"offen"))</f>
        <v/>
      </c>
      <c r="P83" s="8" t="n"/>
    </row>
    <row r="84">
      <c r="G84" s="7" t="n"/>
      <c r="H84" s="8" t="n"/>
      <c r="I84" s="4">
        <f>G84*SVERWEIS(H84;Einstellungen!$A$7:$B$9;2;FALSCH)</f>
        <v/>
      </c>
      <c r="J84" s="4">
        <f>G84+I84</f>
        <v/>
      </c>
      <c r="K84" s="9" t="n"/>
      <c r="L84" s="9" t="n"/>
      <c r="M84" s="9" t="n"/>
      <c r="N84" s="3">
        <f>DATUM(JAHR(WENN(NICHT(ISTLEER(M84));M84;WENN(NICHT(ISTLEER(L84));L84;K84)));MONAT(WENN(NICHT(ISTLEER(M84));M84;WENN(NICHT(ISTLEER(L84));L84;K84)));1)</f>
        <v/>
      </c>
      <c r="O84">
        <f>WENN(NICHT(ISTLEER(M84));"bezahlt";WENN(K84&lt;HEUTE();"überfällig";"offen"))</f>
        <v/>
      </c>
      <c r="P84" s="8" t="n"/>
    </row>
    <row r="85">
      <c r="G85" s="7" t="n"/>
      <c r="H85" s="8" t="n"/>
      <c r="I85" s="4">
        <f>G85*SVERWEIS(H85;Einstellungen!$A$7:$B$9;2;FALSCH)</f>
        <v/>
      </c>
      <c r="J85" s="4">
        <f>G85+I85</f>
        <v/>
      </c>
      <c r="K85" s="9" t="n"/>
      <c r="L85" s="9" t="n"/>
      <c r="M85" s="9" t="n"/>
      <c r="N85" s="3">
        <f>DATUM(JAHR(WENN(NICHT(ISTLEER(M85));M85;WENN(NICHT(ISTLEER(L85));L85;K85)));MONAT(WENN(NICHT(ISTLEER(M85));M85;WENN(NICHT(ISTLEER(L85));L85;K85)));1)</f>
        <v/>
      </c>
      <c r="O85">
        <f>WENN(NICHT(ISTLEER(M85));"bezahlt";WENN(K85&lt;HEUTE();"überfällig";"offen"))</f>
        <v/>
      </c>
      <c r="P85" s="8" t="n"/>
    </row>
    <row r="86">
      <c r="G86" s="7" t="n"/>
      <c r="H86" s="8" t="n"/>
      <c r="I86" s="4">
        <f>G86*SVERWEIS(H86;Einstellungen!$A$7:$B$9;2;FALSCH)</f>
        <v/>
      </c>
      <c r="J86" s="4">
        <f>G86+I86</f>
        <v/>
      </c>
      <c r="K86" s="9" t="n"/>
      <c r="L86" s="9" t="n"/>
      <c r="M86" s="9" t="n"/>
      <c r="N86" s="3">
        <f>DATUM(JAHR(WENN(NICHT(ISTLEER(M86));M86;WENN(NICHT(ISTLEER(L86));L86;K86)));MONAT(WENN(NICHT(ISTLEER(M86));M86;WENN(NICHT(ISTLEER(L86));L86;K86)));1)</f>
        <v/>
      </c>
      <c r="O86">
        <f>WENN(NICHT(ISTLEER(M86));"bezahlt";WENN(K86&lt;HEUTE();"überfällig";"offen"))</f>
        <v/>
      </c>
      <c r="P86" s="8" t="n"/>
    </row>
    <row r="87">
      <c r="G87" s="7" t="n"/>
      <c r="H87" s="8" t="n"/>
      <c r="I87" s="4">
        <f>G87*SVERWEIS(H87;Einstellungen!$A$7:$B$9;2;FALSCH)</f>
        <v/>
      </c>
      <c r="J87" s="4">
        <f>G87+I87</f>
        <v/>
      </c>
      <c r="K87" s="9" t="n"/>
      <c r="L87" s="9" t="n"/>
      <c r="M87" s="9" t="n"/>
      <c r="N87" s="3">
        <f>DATUM(JAHR(WENN(NICHT(ISTLEER(M87));M87;WENN(NICHT(ISTLEER(L87));L87;K87)));MONAT(WENN(NICHT(ISTLEER(M87));M87;WENN(NICHT(ISTLEER(L87));L87;K87)));1)</f>
        <v/>
      </c>
      <c r="O87">
        <f>WENN(NICHT(ISTLEER(M87));"bezahlt";WENN(K87&lt;HEUTE();"überfällig";"offen"))</f>
        <v/>
      </c>
      <c r="P87" s="8" t="n"/>
    </row>
    <row r="88">
      <c r="G88" s="7" t="n"/>
      <c r="H88" s="8" t="n"/>
      <c r="I88" s="4">
        <f>G88*SVERWEIS(H88;Einstellungen!$A$7:$B$9;2;FALSCH)</f>
        <v/>
      </c>
      <c r="J88" s="4">
        <f>G88+I88</f>
        <v/>
      </c>
      <c r="K88" s="9" t="n"/>
      <c r="L88" s="9" t="n"/>
      <c r="M88" s="9" t="n"/>
      <c r="N88" s="3">
        <f>DATUM(JAHR(WENN(NICHT(ISTLEER(M88));M88;WENN(NICHT(ISTLEER(L88));L88;K88)));MONAT(WENN(NICHT(ISTLEER(M88));M88;WENN(NICHT(ISTLEER(L88));L88;K88)));1)</f>
        <v/>
      </c>
      <c r="O88">
        <f>WENN(NICHT(ISTLEER(M88));"bezahlt";WENN(K88&lt;HEUTE();"überfällig";"offen"))</f>
        <v/>
      </c>
      <c r="P88" s="8" t="n"/>
    </row>
    <row r="89">
      <c r="G89" s="7" t="n"/>
      <c r="H89" s="8" t="n"/>
      <c r="I89" s="4">
        <f>G89*SVERWEIS(H89;Einstellungen!$A$7:$B$9;2;FALSCH)</f>
        <v/>
      </c>
      <c r="J89" s="4">
        <f>G89+I89</f>
        <v/>
      </c>
      <c r="K89" s="9" t="n"/>
      <c r="L89" s="9" t="n"/>
      <c r="M89" s="9" t="n"/>
      <c r="N89" s="3">
        <f>DATUM(JAHR(WENN(NICHT(ISTLEER(M89));M89;WENN(NICHT(ISTLEER(L89));L89;K89)));MONAT(WENN(NICHT(ISTLEER(M89));M89;WENN(NICHT(ISTLEER(L89));L89;K89)));1)</f>
        <v/>
      </c>
      <c r="O89">
        <f>WENN(NICHT(ISTLEER(M89));"bezahlt";WENN(K89&lt;HEUTE();"überfällig";"offen"))</f>
        <v/>
      </c>
      <c r="P89" s="8" t="n"/>
    </row>
    <row r="90">
      <c r="G90" s="7" t="n"/>
      <c r="H90" s="8" t="n"/>
      <c r="I90" s="4">
        <f>G90*SVERWEIS(H90;Einstellungen!$A$7:$B$9;2;FALSCH)</f>
        <v/>
      </c>
      <c r="J90" s="4">
        <f>G90+I90</f>
        <v/>
      </c>
      <c r="K90" s="9" t="n"/>
      <c r="L90" s="9" t="n"/>
      <c r="M90" s="9" t="n"/>
      <c r="N90" s="3">
        <f>DATUM(JAHR(WENN(NICHT(ISTLEER(M90));M90;WENN(NICHT(ISTLEER(L90));L90;K90)));MONAT(WENN(NICHT(ISTLEER(M90));M90;WENN(NICHT(ISTLEER(L90));L90;K90)));1)</f>
        <v/>
      </c>
      <c r="O90">
        <f>WENN(NICHT(ISTLEER(M90));"bezahlt";WENN(K90&lt;HEUTE();"überfällig";"offen"))</f>
        <v/>
      </c>
      <c r="P90" s="8" t="n"/>
    </row>
    <row r="91">
      <c r="G91" s="7" t="n"/>
      <c r="H91" s="8" t="n"/>
      <c r="I91" s="4">
        <f>G91*SVERWEIS(H91;Einstellungen!$A$7:$B$9;2;FALSCH)</f>
        <v/>
      </c>
      <c r="J91" s="4">
        <f>G91+I91</f>
        <v/>
      </c>
      <c r="K91" s="9" t="n"/>
      <c r="L91" s="9" t="n"/>
      <c r="M91" s="9" t="n"/>
      <c r="N91" s="3">
        <f>DATUM(JAHR(WENN(NICHT(ISTLEER(M91));M91;WENN(NICHT(ISTLEER(L91));L91;K91)));MONAT(WENN(NICHT(ISTLEER(M91));M91;WENN(NICHT(ISTLEER(L91));L91;K91)));1)</f>
        <v/>
      </c>
      <c r="O91">
        <f>WENN(NICHT(ISTLEER(M91));"bezahlt";WENN(K91&lt;HEUTE();"überfällig";"offen"))</f>
        <v/>
      </c>
      <c r="P91" s="8" t="n"/>
    </row>
    <row r="92">
      <c r="G92" s="7" t="n"/>
      <c r="H92" s="8" t="n"/>
      <c r="I92" s="4">
        <f>G92*SVERWEIS(H92;Einstellungen!$A$7:$B$9;2;FALSCH)</f>
        <v/>
      </c>
      <c r="J92" s="4">
        <f>G92+I92</f>
        <v/>
      </c>
      <c r="K92" s="9" t="n"/>
      <c r="L92" s="9" t="n"/>
      <c r="M92" s="9" t="n"/>
      <c r="N92" s="3">
        <f>DATUM(JAHR(WENN(NICHT(ISTLEER(M92));M92;WENN(NICHT(ISTLEER(L92));L92;K92)));MONAT(WENN(NICHT(ISTLEER(M92));M92;WENN(NICHT(ISTLEER(L92));L92;K92)));1)</f>
        <v/>
      </c>
      <c r="O92">
        <f>WENN(NICHT(ISTLEER(M92));"bezahlt";WENN(K92&lt;HEUTE();"überfällig";"offen"))</f>
        <v/>
      </c>
      <c r="P92" s="8" t="n"/>
    </row>
    <row r="93">
      <c r="G93" s="7" t="n"/>
      <c r="H93" s="8" t="n"/>
      <c r="I93" s="4">
        <f>G93*SVERWEIS(H93;Einstellungen!$A$7:$B$9;2;FALSCH)</f>
        <v/>
      </c>
      <c r="J93" s="4">
        <f>G93+I93</f>
        <v/>
      </c>
      <c r="K93" s="9" t="n"/>
      <c r="L93" s="9" t="n"/>
      <c r="M93" s="9" t="n"/>
      <c r="N93" s="3">
        <f>DATUM(JAHR(WENN(NICHT(ISTLEER(M93));M93;WENN(NICHT(ISTLEER(L93));L93;K93)));MONAT(WENN(NICHT(ISTLEER(M93));M93;WENN(NICHT(ISTLEER(L93));L93;K93)));1)</f>
        <v/>
      </c>
      <c r="O93">
        <f>WENN(NICHT(ISTLEER(M93));"bezahlt";WENN(K93&lt;HEUTE();"überfällig";"offen"))</f>
        <v/>
      </c>
      <c r="P93" s="8" t="n"/>
    </row>
    <row r="94">
      <c r="G94" s="7" t="n"/>
      <c r="H94" s="8" t="n"/>
      <c r="I94" s="4">
        <f>G94*SVERWEIS(H94;Einstellungen!$A$7:$B$9;2;FALSCH)</f>
        <v/>
      </c>
      <c r="J94" s="4">
        <f>G94+I94</f>
        <v/>
      </c>
      <c r="K94" s="9" t="n"/>
      <c r="L94" s="9" t="n"/>
      <c r="M94" s="9" t="n"/>
      <c r="N94" s="3">
        <f>DATUM(JAHR(WENN(NICHT(ISTLEER(M94));M94;WENN(NICHT(ISTLEER(L94));L94;K94)));MONAT(WENN(NICHT(ISTLEER(M94));M94;WENN(NICHT(ISTLEER(L94));L94;K94)));1)</f>
        <v/>
      </c>
      <c r="O94">
        <f>WENN(NICHT(ISTLEER(M94));"bezahlt";WENN(K94&lt;HEUTE();"überfällig";"offen"))</f>
        <v/>
      </c>
      <c r="P94" s="8" t="n"/>
    </row>
    <row r="95">
      <c r="G95" s="7" t="n"/>
      <c r="H95" s="8" t="n"/>
      <c r="I95" s="4">
        <f>G95*SVERWEIS(H95;Einstellungen!$A$7:$B$9;2;FALSCH)</f>
        <v/>
      </c>
      <c r="J95" s="4">
        <f>G95+I95</f>
        <v/>
      </c>
      <c r="K95" s="9" t="n"/>
      <c r="L95" s="9" t="n"/>
      <c r="M95" s="9" t="n"/>
      <c r="N95" s="3">
        <f>DATUM(JAHR(WENN(NICHT(ISTLEER(M95));M95;WENN(NICHT(ISTLEER(L95));L95;K95)));MONAT(WENN(NICHT(ISTLEER(M95));M95;WENN(NICHT(ISTLEER(L95));L95;K95)));1)</f>
        <v/>
      </c>
      <c r="O95">
        <f>WENN(NICHT(ISTLEER(M95));"bezahlt";WENN(K95&lt;HEUTE();"überfällig";"offen"))</f>
        <v/>
      </c>
      <c r="P95" s="8" t="n"/>
    </row>
    <row r="96">
      <c r="G96" s="7" t="n"/>
      <c r="H96" s="8" t="n"/>
      <c r="I96" s="4">
        <f>G96*SVERWEIS(H96;Einstellungen!$A$7:$B$9;2;FALSCH)</f>
        <v/>
      </c>
      <c r="J96" s="4">
        <f>G96+I96</f>
        <v/>
      </c>
      <c r="K96" s="9" t="n"/>
      <c r="L96" s="9" t="n"/>
      <c r="M96" s="9" t="n"/>
      <c r="N96" s="3">
        <f>DATUM(JAHR(WENN(NICHT(ISTLEER(M96));M96;WENN(NICHT(ISTLEER(L96));L96;K96)));MONAT(WENN(NICHT(ISTLEER(M96));M96;WENN(NICHT(ISTLEER(L96));L96;K96)));1)</f>
        <v/>
      </c>
      <c r="O96">
        <f>WENN(NICHT(ISTLEER(M96));"bezahlt";WENN(K96&lt;HEUTE();"überfällig";"offen"))</f>
        <v/>
      </c>
      <c r="P96" s="8" t="n"/>
    </row>
    <row r="97">
      <c r="G97" s="7" t="n"/>
      <c r="H97" s="8" t="n"/>
      <c r="I97" s="4">
        <f>G97*SVERWEIS(H97;Einstellungen!$A$7:$B$9;2;FALSCH)</f>
        <v/>
      </c>
      <c r="J97" s="4">
        <f>G97+I97</f>
        <v/>
      </c>
      <c r="K97" s="9" t="n"/>
      <c r="L97" s="9" t="n"/>
      <c r="M97" s="9" t="n"/>
      <c r="N97" s="3">
        <f>DATUM(JAHR(WENN(NICHT(ISTLEER(M97));M97;WENN(NICHT(ISTLEER(L97));L97;K97)));MONAT(WENN(NICHT(ISTLEER(M97));M97;WENN(NICHT(ISTLEER(L97));L97;K97)));1)</f>
        <v/>
      </c>
      <c r="O97">
        <f>WENN(NICHT(ISTLEER(M97));"bezahlt";WENN(K97&lt;HEUTE();"überfällig";"offen"))</f>
        <v/>
      </c>
      <c r="P97" s="8" t="n"/>
    </row>
    <row r="98">
      <c r="G98" s="7" t="n"/>
      <c r="H98" s="8" t="n"/>
      <c r="I98" s="4">
        <f>G98*SVERWEIS(H98;Einstellungen!$A$7:$B$9;2;FALSCH)</f>
        <v/>
      </c>
      <c r="J98" s="4">
        <f>G98+I98</f>
        <v/>
      </c>
      <c r="K98" s="9" t="n"/>
      <c r="L98" s="9" t="n"/>
      <c r="M98" s="9" t="n"/>
      <c r="N98" s="3">
        <f>DATUM(JAHR(WENN(NICHT(ISTLEER(M98));M98;WENN(NICHT(ISTLEER(L98));L98;K98)));MONAT(WENN(NICHT(ISTLEER(M98));M98;WENN(NICHT(ISTLEER(L98));L98;K98)));1)</f>
        <v/>
      </c>
      <c r="O98">
        <f>WENN(NICHT(ISTLEER(M98));"bezahlt";WENN(K98&lt;HEUTE();"überfällig";"offen"))</f>
        <v/>
      </c>
      <c r="P98" s="8" t="n"/>
    </row>
    <row r="99">
      <c r="G99" s="7" t="n"/>
      <c r="H99" s="8" t="n"/>
      <c r="I99" s="4">
        <f>G99*SVERWEIS(H99;Einstellungen!$A$7:$B$9;2;FALSCH)</f>
        <v/>
      </c>
      <c r="J99" s="4">
        <f>G99+I99</f>
        <v/>
      </c>
      <c r="K99" s="9" t="n"/>
      <c r="L99" s="9" t="n"/>
      <c r="M99" s="9" t="n"/>
      <c r="N99" s="3">
        <f>DATUM(JAHR(WENN(NICHT(ISTLEER(M99));M99;WENN(NICHT(ISTLEER(L99));L99;K99)));MONAT(WENN(NICHT(ISTLEER(M99));M99;WENN(NICHT(ISTLEER(L99));L99;K99)));1)</f>
        <v/>
      </c>
      <c r="O99">
        <f>WENN(NICHT(ISTLEER(M99));"bezahlt";WENN(K99&lt;HEUTE();"überfällig";"offen"))</f>
        <v/>
      </c>
      <c r="P99" s="8" t="n"/>
    </row>
    <row r="100">
      <c r="G100" s="7" t="n"/>
      <c r="H100" s="8" t="n"/>
      <c r="I100" s="4">
        <f>G100*SVERWEIS(H100;Einstellungen!$A$7:$B$9;2;FALSCH)</f>
        <v/>
      </c>
      <c r="J100" s="4">
        <f>G100+I100</f>
        <v/>
      </c>
      <c r="K100" s="9" t="n"/>
      <c r="L100" s="9" t="n"/>
      <c r="M100" s="9" t="n"/>
      <c r="N100" s="3">
        <f>DATUM(JAHR(WENN(NICHT(ISTLEER(M100));M100;WENN(NICHT(ISTLEER(L100));L100;K100)));MONAT(WENN(NICHT(ISTLEER(M100));M100;WENN(NICHT(ISTLEER(L100));L100;K100)));1)</f>
        <v/>
      </c>
      <c r="O100">
        <f>WENN(NICHT(ISTLEER(M100));"bezahlt";WENN(K100&lt;HEUTE();"überfällig";"offen"))</f>
        <v/>
      </c>
      <c r="P100" s="8" t="n"/>
    </row>
    <row r="101">
      <c r="G101" s="7" t="n"/>
      <c r="H101" s="8" t="n"/>
      <c r="I101" s="4">
        <f>G101*SVERWEIS(H101;Einstellungen!$A$7:$B$9;2;FALSCH)</f>
        <v/>
      </c>
      <c r="J101" s="4">
        <f>G101+I101</f>
        <v/>
      </c>
      <c r="K101" s="9" t="n"/>
      <c r="L101" s="9" t="n"/>
      <c r="M101" s="9" t="n"/>
      <c r="N101" s="3">
        <f>DATUM(JAHR(WENN(NICHT(ISTLEER(M101));M101;WENN(NICHT(ISTLEER(L101));L101;K101)));MONAT(WENN(NICHT(ISTLEER(M101));M101;WENN(NICHT(ISTLEER(L101));L101;K101)));1)</f>
        <v/>
      </c>
      <c r="O101">
        <f>WENN(NICHT(ISTLEER(M101));"bezahlt";WENN(K101&lt;HEUTE();"überfällig";"offen"))</f>
        <v/>
      </c>
      <c r="P101" s="8" t="n"/>
    </row>
    <row r="102">
      <c r="G102" s="7" t="n"/>
      <c r="H102" s="8" t="n"/>
      <c r="I102" s="4">
        <f>G102*SVERWEIS(H102;Einstellungen!$A$7:$B$9;2;FALSCH)</f>
        <v/>
      </c>
      <c r="J102" s="4">
        <f>G102+I102</f>
        <v/>
      </c>
      <c r="K102" s="9" t="n"/>
      <c r="L102" s="9" t="n"/>
      <c r="M102" s="9" t="n"/>
      <c r="N102" s="3">
        <f>DATUM(JAHR(WENN(NICHT(ISTLEER(M102));M102;WENN(NICHT(ISTLEER(L102));L102;K102)));MONAT(WENN(NICHT(ISTLEER(M102));M102;WENN(NICHT(ISTLEER(L102));L102;K102)));1)</f>
        <v/>
      </c>
      <c r="O102">
        <f>WENN(NICHT(ISTLEER(M102));"bezahlt";WENN(K102&lt;HEUTE();"überfällig";"offen"))</f>
        <v/>
      </c>
      <c r="P102" s="8" t="n"/>
    </row>
    <row r="103">
      <c r="G103" s="7" t="n"/>
      <c r="H103" s="8" t="n"/>
      <c r="I103" s="4">
        <f>G103*SVERWEIS(H103;Einstellungen!$A$7:$B$9;2;FALSCH)</f>
        <v/>
      </c>
      <c r="J103" s="4">
        <f>G103+I103</f>
        <v/>
      </c>
      <c r="K103" s="9" t="n"/>
      <c r="L103" s="9" t="n"/>
      <c r="M103" s="9" t="n"/>
      <c r="N103" s="3">
        <f>DATUM(JAHR(WENN(NICHT(ISTLEER(M103));M103;WENN(NICHT(ISTLEER(L103));L103;K103)));MONAT(WENN(NICHT(ISTLEER(M103));M103;WENN(NICHT(ISTLEER(L103));L103;K103)));1)</f>
        <v/>
      </c>
      <c r="O103">
        <f>WENN(NICHT(ISTLEER(M103));"bezahlt";WENN(K103&lt;HEUTE();"überfällig";"offen"))</f>
        <v/>
      </c>
      <c r="P103" s="8" t="n"/>
    </row>
    <row r="104">
      <c r="G104" s="7" t="n"/>
      <c r="H104" s="8" t="n"/>
      <c r="I104" s="4">
        <f>G104*SVERWEIS(H104;Einstellungen!$A$7:$B$9;2;FALSCH)</f>
        <v/>
      </c>
      <c r="J104" s="4">
        <f>G104+I104</f>
        <v/>
      </c>
      <c r="K104" s="9" t="n"/>
      <c r="L104" s="9" t="n"/>
      <c r="M104" s="9" t="n"/>
      <c r="N104" s="3">
        <f>DATUM(JAHR(WENN(NICHT(ISTLEER(M104));M104;WENN(NICHT(ISTLEER(L104));L104;K104)));MONAT(WENN(NICHT(ISTLEER(M104));M104;WENN(NICHT(ISTLEER(L104));L104;K104)));1)</f>
        <v/>
      </c>
      <c r="O104">
        <f>WENN(NICHT(ISTLEER(M104));"bezahlt";WENN(K104&lt;HEUTE();"überfällig";"offen"))</f>
        <v/>
      </c>
      <c r="P104" s="8" t="n"/>
    </row>
    <row r="105">
      <c r="G105" s="7" t="n"/>
      <c r="H105" s="8" t="n"/>
      <c r="I105" s="4">
        <f>G105*SVERWEIS(H105;Einstellungen!$A$7:$B$9;2;FALSCH)</f>
        <v/>
      </c>
      <c r="J105" s="4">
        <f>G105+I105</f>
        <v/>
      </c>
      <c r="K105" s="9" t="n"/>
      <c r="L105" s="9" t="n"/>
      <c r="M105" s="9" t="n"/>
      <c r="N105" s="3">
        <f>DATUM(JAHR(WENN(NICHT(ISTLEER(M105));M105;WENN(NICHT(ISTLEER(L105));L105;K105)));MONAT(WENN(NICHT(ISTLEER(M105));M105;WENN(NICHT(ISTLEER(L105));L105;K105)));1)</f>
        <v/>
      </c>
      <c r="O105">
        <f>WENN(NICHT(ISTLEER(M105));"bezahlt";WENN(K105&lt;HEUTE();"überfällig";"offen"))</f>
        <v/>
      </c>
      <c r="P105" s="8" t="n"/>
    </row>
    <row r="106">
      <c r="G106" s="7" t="n"/>
      <c r="H106" s="8" t="n"/>
      <c r="I106" s="4">
        <f>G106*SVERWEIS(H106;Einstellungen!$A$7:$B$9;2;FALSCH)</f>
        <v/>
      </c>
      <c r="J106" s="4">
        <f>G106+I106</f>
        <v/>
      </c>
      <c r="K106" s="9" t="n"/>
      <c r="L106" s="9" t="n"/>
      <c r="M106" s="9" t="n"/>
      <c r="N106" s="3">
        <f>DATUM(JAHR(WENN(NICHT(ISTLEER(M106));M106;WENN(NICHT(ISTLEER(L106));L106;K106)));MONAT(WENN(NICHT(ISTLEER(M106));M106;WENN(NICHT(ISTLEER(L106));L106;K106)));1)</f>
        <v/>
      </c>
      <c r="O106">
        <f>WENN(NICHT(ISTLEER(M106));"bezahlt";WENN(K106&lt;HEUTE();"überfällig";"offen"))</f>
        <v/>
      </c>
      <c r="P106" s="8" t="n"/>
    </row>
    <row r="107">
      <c r="G107" s="7" t="n"/>
      <c r="H107" s="8" t="n"/>
      <c r="I107" s="4">
        <f>G107*SVERWEIS(H107;Einstellungen!$A$7:$B$9;2;FALSCH)</f>
        <v/>
      </c>
      <c r="J107" s="4">
        <f>G107+I107</f>
        <v/>
      </c>
      <c r="K107" s="9" t="n"/>
      <c r="L107" s="9" t="n"/>
      <c r="M107" s="9" t="n"/>
      <c r="N107" s="3">
        <f>DATUM(JAHR(WENN(NICHT(ISTLEER(M107));M107;WENN(NICHT(ISTLEER(L107));L107;K107)));MONAT(WENN(NICHT(ISTLEER(M107));M107;WENN(NICHT(ISTLEER(L107));L107;K107)));1)</f>
        <v/>
      </c>
      <c r="O107">
        <f>WENN(NICHT(ISTLEER(M107));"bezahlt";WENN(K107&lt;HEUTE();"überfällig";"offen"))</f>
        <v/>
      </c>
      <c r="P107" s="8" t="n"/>
    </row>
    <row r="108">
      <c r="G108" s="7" t="n"/>
      <c r="H108" s="8" t="n"/>
      <c r="I108" s="4">
        <f>G108*SVERWEIS(H108;Einstellungen!$A$7:$B$9;2;FALSCH)</f>
        <v/>
      </c>
      <c r="J108" s="4">
        <f>G108+I108</f>
        <v/>
      </c>
      <c r="K108" s="9" t="n"/>
      <c r="L108" s="9" t="n"/>
      <c r="M108" s="9" t="n"/>
      <c r="N108" s="3">
        <f>DATUM(JAHR(WENN(NICHT(ISTLEER(M108));M108;WENN(NICHT(ISTLEER(L108));L108;K108)));MONAT(WENN(NICHT(ISTLEER(M108));M108;WENN(NICHT(ISTLEER(L108));L108;K108)));1)</f>
        <v/>
      </c>
      <c r="O108">
        <f>WENN(NICHT(ISTLEER(M108));"bezahlt";WENN(K108&lt;HEUTE();"überfällig";"offen"))</f>
        <v/>
      </c>
      <c r="P108" s="8" t="n"/>
    </row>
    <row r="109">
      <c r="G109" s="7" t="n"/>
      <c r="H109" s="8" t="n"/>
      <c r="I109" s="4">
        <f>G109*SVERWEIS(H109;Einstellungen!$A$7:$B$9;2;FALSCH)</f>
        <v/>
      </c>
      <c r="J109" s="4">
        <f>G109+I109</f>
        <v/>
      </c>
      <c r="K109" s="9" t="n"/>
      <c r="L109" s="9" t="n"/>
      <c r="M109" s="9" t="n"/>
      <c r="N109" s="3">
        <f>DATUM(JAHR(WENN(NICHT(ISTLEER(M109));M109;WENN(NICHT(ISTLEER(L109));L109;K109)));MONAT(WENN(NICHT(ISTLEER(M109));M109;WENN(NICHT(ISTLEER(L109));L109;K109)));1)</f>
        <v/>
      </c>
      <c r="O109">
        <f>WENN(NICHT(ISTLEER(M109));"bezahlt";WENN(K109&lt;HEUTE();"überfällig";"offen"))</f>
        <v/>
      </c>
      <c r="P109" s="8" t="n"/>
    </row>
    <row r="110">
      <c r="G110" s="7" t="n"/>
      <c r="H110" s="8" t="n"/>
      <c r="I110" s="4">
        <f>G110*SVERWEIS(H110;Einstellungen!$A$7:$B$9;2;FALSCH)</f>
        <v/>
      </c>
      <c r="J110" s="4">
        <f>G110+I110</f>
        <v/>
      </c>
      <c r="K110" s="9" t="n"/>
      <c r="L110" s="9" t="n"/>
      <c r="M110" s="9" t="n"/>
      <c r="N110" s="3">
        <f>DATUM(JAHR(WENN(NICHT(ISTLEER(M110));M110;WENN(NICHT(ISTLEER(L110));L110;K110)));MONAT(WENN(NICHT(ISTLEER(M110));M110;WENN(NICHT(ISTLEER(L110));L110;K110)));1)</f>
        <v/>
      </c>
      <c r="O110">
        <f>WENN(NICHT(ISTLEER(M110));"bezahlt";WENN(K110&lt;HEUTE();"überfällig";"offen"))</f>
        <v/>
      </c>
      <c r="P110" s="8" t="n"/>
    </row>
    <row r="111">
      <c r="G111" s="7" t="n"/>
      <c r="H111" s="8" t="n"/>
      <c r="I111" s="4">
        <f>G111*SVERWEIS(H111;Einstellungen!$A$7:$B$9;2;FALSCH)</f>
        <v/>
      </c>
      <c r="J111" s="4">
        <f>G111+I111</f>
        <v/>
      </c>
      <c r="K111" s="9" t="n"/>
      <c r="L111" s="9" t="n"/>
      <c r="M111" s="9" t="n"/>
      <c r="N111" s="3">
        <f>DATUM(JAHR(WENN(NICHT(ISTLEER(M111));M111;WENN(NICHT(ISTLEER(L111));L111;K111)));MONAT(WENN(NICHT(ISTLEER(M111));M111;WENN(NICHT(ISTLEER(L111));L111;K111)));1)</f>
        <v/>
      </c>
      <c r="O111">
        <f>WENN(NICHT(ISTLEER(M111));"bezahlt";WENN(K111&lt;HEUTE();"überfällig";"offen"))</f>
        <v/>
      </c>
      <c r="P111" s="8" t="n"/>
    </row>
    <row r="112">
      <c r="G112" s="7" t="n"/>
      <c r="H112" s="8" t="n"/>
      <c r="I112" s="4">
        <f>G112*SVERWEIS(H112;Einstellungen!$A$7:$B$9;2;FALSCH)</f>
        <v/>
      </c>
      <c r="J112" s="4">
        <f>G112+I112</f>
        <v/>
      </c>
      <c r="K112" s="9" t="n"/>
      <c r="L112" s="9" t="n"/>
      <c r="M112" s="9" t="n"/>
      <c r="N112" s="3">
        <f>DATUM(JAHR(WENN(NICHT(ISTLEER(M112));M112;WENN(NICHT(ISTLEER(L112));L112;K112)));MONAT(WENN(NICHT(ISTLEER(M112));M112;WENN(NICHT(ISTLEER(L112));L112;K112)));1)</f>
        <v/>
      </c>
      <c r="O112">
        <f>WENN(NICHT(ISTLEER(M112));"bezahlt";WENN(K112&lt;HEUTE();"überfällig";"offen"))</f>
        <v/>
      </c>
      <c r="P112" s="8" t="n"/>
    </row>
    <row r="113">
      <c r="G113" s="7" t="n"/>
      <c r="H113" s="8" t="n"/>
      <c r="I113" s="4">
        <f>G113*SVERWEIS(H113;Einstellungen!$A$7:$B$9;2;FALSCH)</f>
        <v/>
      </c>
      <c r="J113" s="4">
        <f>G113+I113</f>
        <v/>
      </c>
      <c r="K113" s="9" t="n"/>
      <c r="L113" s="9" t="n"/>
      <c r="M113" s="9" t="n"/>
      <c r="N113" s="3">
        <f>DATUM(JAHR(WENN(NICHT(ISTLEER(M113));M113;WENN(NICHT(ISTLEER(L113));L113;K113)));MONAT(WENN(NICHT(ISTLEER(M113));M113;WENN(NICHT(ISTLEER(L113));L113;K113)));1)</f>
        <v/>
      </c>
      <c r="O113">
        <f>WENN(NICHT(ISTLEER(M113));"bezahlt";WENN(K113&lt;HEUTE();"überfällig";"offen"))</f>
        <v/>
      </c>
      <c r="P113" s="8" t="n"/>
    </row>
    <row r="114">
      <c r="G114" s="7" t="n"/>
      <c r="H114" s="8" t="n"/>
      <c r="I114" s="4">
        <f>G114*SVERWEIS(H114;Einstellungen!$A$7:$B$9;2;FALSCH)</f>
        <v/>
      </c>
      <c r="J114" s="4">
        <f>G114+I114</f>
        <v/>
      </c>
      <c r="K114" s="9" t="n"/>
      <c r="L114" s="9" t="n"/>
      <c r="M114" s="9" t="n"/>
      <c r="N114" s="3">
        <f>DATUM(JAHR(WENN(NICHT(ISTLEER(M114));M114;WENN(NICHT(ISTLEER(L114));L114;K114)));MONAT(WENN(NICHT(ISTLEER(M114));M114;WENN(NICHT(ISTLEER(L114));L114;K114)));1)</f>
        <v/>
      </c>
      <c r="O114">
        <f>WENN(NICHT(ISTLEER(M114));"bezahlt";WENN(K114&lt;HEUTE();"überfällig";"offen"))</f>
        <v/>
      </c>
      <c r="P114" s="8" t="n"/>
    </row>
    <row r="115">
      <c r="G115" s="7" t="n"/>
      <c r="H115" s="8" t="n"/>
      <c r="I115" s="4">
        <f>G115*SVERWEIS(H115;Einstellungen!$A$7:$B$9;2;FALSCH)</f>
        <v/>
      </c>
      <c r="J115" s="4">
        <f>G115+I115</f>
        <v/>
      </c>
      <c r="K115" s="9" t="n"/>
      <c r="L115" s="9" t="n"/>
      <c r="M115" s="9" t="n"/>
      <c r="N115" s="3">
        <f>DATUM(JAHR(WENN(NICHT(ISTLEER(M115));M115;WENN(NICHT(ISTLEER(L115));L115;K115)));MONAT(WENN(NICHT(ISTLEER(M115));M115;WENN(NICHT(ISTLEER(L115));L115;K115)));1)</f>
        <v/>
      </c>
      <c r="O115">
        <f>WENN(NICHT(ISTLEER(M115));"bezahlt";WENN(K115&lt;HEUTE();"überfällig";"offen"))</f>
        <v/>
      </c>
      <c r="P115" s="8" t="n"/>
    </row>
    <row r="116">
      <c r="G116" s="7" t="n"/>
      <c r="H116" s="8" t="n"/>
      <c r="I116" s="4">
        <f>G116*SVERWEIS(H116;Einstellungen!$A$7:$B$9;2;FALSCH)</f>
        <v/>
      </c>
      <c r="J116" s="4">
        <f>G116+I116</f>
        <v/>
      </c>
      <c r="K116" s="9" t="n"/>
      <c r="L116" s="9" t="n"/>
      <c r="M116" s="9" t="n"/>
      <c r="N116" s="3">
        <f>DATUM(JAHR(WENN(NICHT(ISTLEER(M116));M116;WENN(NICHT(ISTLEER(L116));L116;K116)));MONAT(WENN(NICHT(ISTLEER(M116));M116;WENN(NICHT(ISTLEER(L116));L116;K116)));1)</f>
        <v/>
      </c>
      <c r="O116">
        <f>WENN(NICHT(ISTLEER(M116));"bezahlt";WENN(K116&lt;HEUTE();"überfällig";"offen"))</f>
        <v/>
      </c>
      <c r="P116" s="8" t="n"/>
    </row>
    <row r="117">
      <c r="G117" s="7" t="n"/>
      <c r="H117" s="8" t="n"/>
      <c r="I117" s="4">
        <f>G117*SVERWEIS(H117;Einstellungen!$A$7:$B$9;2;FALSCH)</f>
        <v/>
      </c>
      <c r="J117" s="4">
        <f>G117+I117</f>
        <v/>
      </c>
      <c r="K117" s="9" t="n"/>
      <c r="L117" s="9" t="n"/>
      <c r="M117" s="9" t="n"/>
      <c r="N117" s="3">
        <f>DATUM(JAHR(WENN(NICHT(ISTLEER(M117));M117;WENN(NICHT(ISTLEER(L117));L117;K117)));MONAT(WENN(NICHT(ISTLEER(M117));M117;WENN(NICHT(ISTLEER(L117));L117;K117)));1)</f>
        <v/>
      </c>
      <c r="O117">
        <f>WENN(NICHT(ISTLEER(M117));"bezahlt";WENN(K117&lt;HEUTE();"überfällig";"offen"))</f>
        <v/>
      </c>
      <c r="P117" s="8" t="n"/>
    </row>
    <row r="118">
      <c r="G118" s="7" t="n"/>
      <c r="H118" s="8" t="n"/>
      <c r="I118" s="4">
        <f>G118*SVERWEIS(H118;Einstellungen!$A$7:$B$9;2;FALSCH)</f>
        <v/>
      </c>
      <c r="J118" s="4">
        <f>G118+I118</f>
        <v/>
      </c>
      <c r="K118" s="9" t="n"/>
      <c r="L118" s="9" t="n"/>
      <c r="M118" s="9" t="n"/>
      <c r="N118" s="3">
        <f>DATUM(JAHR(WENN(NICHT(ISTLEER(M118));M118;WENN(NICHT(ISTLEER(L118));L118;K118)));MONAT(WENN(NICHT(ISTLEER(M118));M118;WENN(NICHT(ISTLEER(L118));L118;K118)));1)</f>
        <v/>
      </c>
      <c r="O118">
        <f>WENN(NICHT(ISTLEER(M118));"bezahlt";WENN(K118&lt;HEUTE();"überfällig";"offen"))</f>
        <v/>
      </c>
      <c r="P118" s="8" t="n"/>
    </row>
    <row r="119">
      <c r="G119" s="7" t="n"/>
      <c r="H119" s="8" t="n"/>
      <c r="I119" s="4">
        <f>G119*SVERWEIS(H119;Einstellungen!$A$7:$B$9;2;FALSCH)</f>
        <v/>
      </c>
      <c r="J119" s="4">
        <f>G119+I119</f>
        <v/>
      </c>
      <c r="K119" s="9" t="n"/>
      <c r="L119" s="9" t="n"/>
      <c r="M119" s="9" t="n"/>
      <c r="N119" s="3">
        <f>DATUM(JAHR(WENN(NICHT(ISTLEER(M119));M119;WENN(NICHT(ISTLEER(L119));L119;K119)));MONAT(WENN(NICHT(ISTLEER(M119));M119;WENN(NICHT(ISTLEER(L119));L119;K119)));1)</f>
        <v/>
      </c>
      <c r="O119">
        <f>WENN(NICHT(ISTLEER(M119));"bezahlt";WENN(K119&lt;HEUTE();"überfällig";"offen"))</f>
        <v/>
      </c>
      <c r="P119" s="8" t="n"/>
    </row>
    <row r="120">
      <c r="G120" s="7" t="n"/>
      <c r="H120" s="8" t="n"/>
      <c r="I120" s="4">
        <f>G120*SVERWEIS(H120;Einstellungen!$A$7:$B$9;2;FALSCH)</f>
        <v/>
      </c>
      <c r="J120" s="4">
        <f>G120+I120</f>
        <v/>
      </c>
      <c r="K120" s="9" t="n"/>
      <c r="L120" s="9" t="n"/>
      <c r="M120" s="9" t="n"/>
      <c r="N120" s="3">
        <f>DATUM(JAHR(WENN(NICHT(ISTLEER(M120));M120;WENN(NICHT(ISTLEER(L120));L120;K120)));MONAT(WENN(NICHT(ISTLEER(M120));M120;WENN(NICHT(ISTLEER(L120));L120;K120)));1)</f>
        <v/>
      </c>
      <c r="O120">
        <f>WENN(NICHT(ISTLEER(M120));"bezahlt";WENN(K120&lt;HEUTE();"überfällig";"offen"))</f>
        <v/>
      </c>
      <c r="P120" s="8" t="n"/>
    </row>
    <row r="121">
      <c r="G121" s="7" t="n"/>
      <c r="H121" s="8" t="n"/>
      <c r="I121" s="4">
        <f>G121*SVERWEIS(H121;Einstellungen!$A$7:$B$9;2;FALSCH)</f>
        <v/>
      </c>
      <c r="J121" s="4">
        <f>G121+I121</f>
        <v/>
      </c>
      <c r="K121" s="9" t="n"/>
      <c r="L121" s="9" t="n"/>
      <c r="M121" s="9" t="n"/>
      <c r="N121" s="3">
        <f>DATUM(JAHR(WENN(NICHT(ISTLEER(M121));M121;WENN(NICHT(ISTLEER(L121));L121;K121)));MONAT(WENN(NICHT(ISTLEER(M121));M121;WENN(NICHT(ISTLEER(L121));L121;K121)));1)</f>
        <v/>
      </c>
      <c r="O121">
        <f>WENN(NICHT(ISTLEER(M121));"bezahlt";WENN(K121&lt;HEUTE();"überfällig";"offen"))</f>
        <v/>
      </c>
      <c r="P121" s="8" t="n"/>
    </row>
    <row r="122">
      <c r="G122" s="7" t="n"/>
      <c r="H122" s="8" t="n"/>
      <c r="I122" s="4">
        <f>G122*SVERWEIS(H122;Einstellungen!$A$7:$B$9;2;FALSCH)</f>
        <v/>
      </c>
      <c r="J122" s="4">
        <f>G122+I122</f>
        <v/>
      </c>
      <c r="K122" s="9" t="n"/>
      <c r="L122" s="9" t="n"/>
      <c r="M122" s="9" t="n"/>
      <c r="N122" s="3">
        <f>DATUM(JAHR(WENN(NICHT(ISTLEER(M122));M122;WENN(NICHT(ISTLEER(L122));L122;K122)));MONAT(WENN(NICHT(ISTLEER(M122));M122;WENN(NICHT(ISTLEER(L122));L122;K122)));1)</f>
        <v/>
      </c>
      <c r="O122">
        <f>WENN(NICHT(ISTLEER(M122));"bezahlt";WENN(K122&lt;HEUTE();"überfällig";"offen"))</f>
        <v/>
      </c>
      <c r="P122" s="8" t="n"/>
    </row>
    <row r="123">
      <c r="G123" s="7" t="n"/>
      <c r="H123" s="8" t="n"/>
      <c r="I123" s="4">
        <f>G123*SVERWEIS(H123;Einstellungen!$A$7:$B$9;2;FALSCH)</f>
        <v/>
      </c>
      <c r="J123" s="4">
        <f>G123+I123</f>
        <v/>
      </c>
      <c r="K123" s="9" t="n"/>
      <c r="L123" s="9" t="n"/>
      <c r="M123" s="9" t="n"/>
      <c r="N123" s="3">
        <f>DATUM(JAHR(WENN(NICHT(ISTLEER(M123));M123;WENN(NICHT(ISTLEER(L123));L123;K123)));MONAT(WENN(NICHT(ISTLEER(M123));M123;WENN(NICHT(ISTLEER(L123));L123;K123)));1)</f>
        <v/>
      </c>
      <c r="O123">
        <f>WENN(NICHT(ISTLEER(M123));"bezahlt";WENN(K123&lt;HEUTE();"überfällig";"offen"))</f>
        <v/>
      </c>
      <c r="P123" s="8" t="n"/>
    </row>
    <row r="124">
      <c r="G124" s="7" t="n"/>
      <c r="H124" s="8" t="n"/>
      <c r="I124" s="4">
        <f>G124*SVERWEIS(H124;Einstellungen!$A$7:$B$9;2;FALSCH)</f>
        <v/>
      </c>
      <c r="J124" s="4">
        <f>G124+I124</f>
        <v/>
      </c>
      <c r="K124" s="9" t="n"/>
      <c r="L124" s="9" t="n"/>
      <c r="M124" s="9" t="n"/>
      <c r="N124" s="3">
        <f>DATUM(JAHR(WENN(NICHT(ISTLEER(M124));M124;WENN(NICHT(ISTLEER(L124));L124;K124)));MONAT(WENN(NICHT(ISTLEER(M124));M124;WENN(NICHT(ISTLEER(L124));L124;K124)));1)</f>
        <v/>
      </c>
      <c r="O124">
        <f>WENN(NICHT(ISTLEER(M124));"bezahlt";WENN(K124&lt;HEUTE();"überfällig";"offen"))</f>
        <v/>
      </c>
      <c r="P124" s="8" t="n"/>
    </row>
    <row r="125">
      <c r="G125" s="7" t="n"/>
      <c r="H125" s="8" t="n"/>
      <c r="I125" s="4">
        <f>G125*SVERWEIS(H125;Einstellungen!$A$7:$B$9;2;FALSCH)</f>
        <v/>
      </c>
      <c r="J125" s="4">
        <f>G125+I125</f>
        <v/>
      </c>
      <c r="K125" s="9" t="n"/>
      <c r="L125" s="9" t="n"/>
      <c r="M125" s="9" t="n"/>
      <c r="N125" s="3">
        <f>DATUM(JAHR(WENN(NICHT(ISTLEER(M125));M125;WENN(NICHT(ISTLEER(L125));L125;K125)));MONAT(WENN(NICHT(ISTLEER(M125));M125;WENN(NICHT(ISTLEER(L125));L125;K125)));1)</f>
        <v/>
      </c>
      <c r="O125">
        <f>WENN(NICHT(ISTLEER(M125));"bezahlt";WENN(K125&lt;HEUTE();"überfällig";"offen"))</f>
        <v/>
      </c>
      <c r="P125" s="8" t="n"/>
    </row>
    <row r="126">
      <c r="G126" s="7" t="n"/>
      <c r="H126" s="8" t="n"/>
      <c r="I126" s="4">
        <f>G126*SVERWEIS(H126;Einstellungen!$A$7:$B$9;2;FALSCH)</f>
        <v/>
      </c>
      <c r="J126" s="4">
        <f>G126+I126</f>
        <v/>
      </c>
      <c r="K126" s="9" t="n"/>
      <c r="L126" s="9" t="n"/>
      <c r="M126" s="9" t="n"/>
      <c r="N126" s="3">
        <f>DATUM(JAHR(WENN(NICHT(ISTLEER(M126));M126;WENN(NICHT(ISTLEER(L126));L126;K126)));MONAT(WENN(NICHT(ISTLEER(M126));M126;WENN(NICHT(ISTLEER(L126));L126;K126)));1)</f>
        <v/>
      </c>
      <c r="O126">
        <f>WENN(NICHT(ISTLEER(M126));"bezahlt";WENN(K126&lt;HEUTE();"überfällig";"offen"))</f>
        <v/>
      </c>
      <c r="P126" s="8" t="n"/>
    </row>
    <row r="127">
      <c r="G127" s="7" t="n"/>
      <c r="H127" s="8" t="n"/>
      <c r="I127" s="4">
        <f>G127*SVERWEIS(H127;Einstellungen!$A$7:$B$9;2;FALSCH)</f>
        <v/>
      </c>
      <c r="J127" s="4">
        <f>G127+I127</f>
        <v/>
      </c>
      <c r="K127" s="9" t="n"/>
      <c r="L127" s="9" t="n"/>
      <c r="M127" s="9" t="n"/>
      <c r="N127" s="3">
        <f>DATUM(JAHR(WENN(NICHT(ISTLEER(M127));M127;WENN(NICHT(ISTLEER(L127));L127;K127)));MONAT(WENN(NICHT(ISTLEER(M127));M127;WENN(NICHT(ISTLEER(L127));L127;K127)));1)</f>
        <v/>
      </c>
      <c r="O127">
        <f>WENN(NICHT(ISTLEER(M127));"bezahlt";WENN(K127&lt;HEUTE();"überfällig";"offen"))</f>
        <v/>
      </c>
      <c r="P127" s="8" t="n"/>
    </row>
    <row r="128">
      <c r="G128" s="7" t="n"/>
      <c r="H128" s="8" t="n"/>
      <c r="I128" s="4">
        <f>G128*SVERWEIS(H128;Einstellungen!$A$7:$B$9;2;FALSCH)</f>
        <v/>
      </c>
      <c r="J128" s="4">
        <f>G128+I128</f>
        <v/>
      </c>
      <c r="K128" s="9" t="n"/>
      <c r="L128" s="9" t="n"/>
      <c r="M128" s="9" t="n"/>
      <c r="N128" s="3">
        <f>DATUM(JAHR(WENN(NICHT(ISTLEER(M128));M128;WENN(NICHT(ISTLEER(L128));L128;K128)));MONAT(WENN(NICHT(ISTLEER(M128));M128;WENN(NICHT(ISTLEER(L128));L128;K128)));1)</f>
        <v/>
      </c>
      <c r="O128">
        <f>WENN(NICHT(ISTLEER(M128));"bezahlt";WENN(K128&lt;HEUTE();"überfällig";"offen"))</f>
        <v/>
      </c>
      <c r="P128" s="8" t="n"/>
    </row>
    <row r="129">
      <c r="G129" s="7" t="n"/>
      <c r="H129" s="8" t="n"/>
      <c r="I129" s="4">
        <f>G129*SVERWEIS(H129;Einstellungen!$A$7:$B$9;2;FALSCH)</f>
        <v/>
      </c>
      <c r="J129" s="4">
        <f>G129+I129</f>
        <v/>
      </c>
      <c r="K129" s="9" t="n"/>
      <c r="L129" s="9" t="n"/>
      <c r="M129" s="9" t="n"/>
      <c r="N129" s="3">
        <f>DATUM(JAHR(WENN(NICHT(ISTLEER(M129));M129;WENN(NICHT(ISTLEER(L129));L129;K129)));MONAT(WENN(NICHT(ISTLEER(M129));M129;WENN(NICHT(ISTLEER(L129));L129;K129)));1)</f>
        <v/>
      </c>
      <c r="O129">
        <f>WENN(NICHT(ISTLEER(M129));"bezahlt";WENN(K129&lt;HEUTE();"überfällig";"offen"))</f>
        <v/>
      </c>
      <c r="P129" s="8" t="n"/>
    </row>
    <row r="130">
      <c r="G130" s="7" t="n"/>
      <c r="H130" s="8" t="n"/>
      <c r="I130" s="4">
        <f>G130*SVERWEIS(H130;Einstellungen!$A$7:$B$9;2;FALSCH)</f>
        <v/>
      </c>
      <c r="J130" s="4">
        <f>G130+I130</f>
        <v/>
      </c>
      <c r="K130" s="9" t="n"/>
      <c r="L130" s="9" t="n"/>
      <c r="M130" s="9" t="n"/>
      <c r="N130" s="3">
        <f>DATUM(JAHR(WENN(NICHT(ISTLEER(M130));M130;WENN(NICHT(ISTLEER(L130));L130;K130)));MONAT(WENN(NICHT(ISTLEER(M130));M130;WENN(NICHT(ISTLEER(L130));L130;K130)));1)</f>
        <v/>
      </c>
      <c r="O130">
        <f>WENN(NICHT(ISTLEER(M130));"bezahlt";WENN(K130&lt;HEUTE();"überfällig";"offen"))</f>
        <v/>
      </c>
      <c r="P130" s="8" t="n"/>
    </row>
    <row r="131">
      <c r="G131" s="7" t="n"/>
      <c r="H131" s="8" t="n"/>
      <c r="I131" s="4">
        <f>G131*SVERWEIS(H131;Einstellungen!$A$7:$B$9;2;FALSCH)</f>
        <v/>
      </c>
      <c r="J131" s="4">
        <f>G131+I131</f>
        <v/>
      </c>
      <c r="K131" s="9" t="n"/>
      <c r="L131" s="9" t="n"/>
      <c r="M131" s="9" t="n"/>
      <c r="N131" s="3">
        <f>DATUM(JAHR(WENN(NICHT(ISTLEER(M131));M131;WENN(NICHT(ISTLEER(L131));L131;K131)));MONAT(WENN(NICHT(ISTLEER(M131));M131;WENN(NICHT(ISTLEER(L131));L131;K131)));1)</f>
        <v/>
      </c>
      <c r="O131">
        <f>WENN(NICHT(ISTLEER(M131));"bezahlt";WENN(K131&lt;HEUTE();"überfällig";"offen"))</f>
        <v/>
      </c>
      <c r="P131" s="8" t="n"/>
    </row>
    <row r="132">
      <c r="G132" s="7" t="n"/>
      <c r="H132" s="8" t="n"/>
      <c r="I132" s="4">
        <f>G132*SVERWEIS(H132;Einstellungen!$A$7:$B$9;2;FALSCH)</f>
        <v/>
      </c>
      <c r="J132" s="4">
        <f>G132+I132</f>
        <v/>
      </c>
      <c r="K132" s="9" t="n"/>
      <c r="L132" s="9" t="n"/>
      <c r="M132" s="9" t="n"/>
      <c r="N132" s="3">
        <f>DATUM(JAHR(WENN(NICHT(ISTLEER(M132));M132;WENN(NICHT(ISTLEER(L132));L132;K132)));MONAT(WENN(NICHT(ISTLEER(M132));M132;WENN(NICHT(ISTLEER(L132));L132;K132)));1)</f>
        <v/>
      </c>
      <c r="O132">
        <f>WENN(NICHT(ISTLEER(M132));"bezahlt";WENN(K132&lt;HEUTE();"überfällig";"offen"))</f>
        <v/>
      </c>
      <c r="P132" s="8" t="n"/>
    </row>
    <row r="133">
      <c r="G133" s="7" t="n"/>
      <c r="H133" s="8" t="n"/>
      <c r="I133" s="4">
        <f>G133*SVERWEIS(H133;Einstellungen!$A$7:$B$9;2;FALSCH)</f>
        <v/>
      </c>
      <c r="J133" s="4">
        <f>G133+I133</f>
        <v/>
      </c>
      <c r="K133" s="9" t="n"/>
      <c r="L133" s="9" t="n"/>
      <c r="M133" s="9" t="n"/>
      <c r="N133" s="3">
        <f>DATUM(JAHR(WENN(NICHT(ISTLEER(M133));M133;WENN(NICHT(ISTLEER(L133));L133;K133)));MONAT(WENN(NICHT(ISTLEER(M133));M133;WENN(NICHT(ISTLEER(L133));L133;K133)));1)</f>
        <v/>
      </c>
      <c r="O133">
        <f>WENN(NICHT(ISTLEER(M133));"bezahlt";WENN(K133&lt;HEUTE();"überfällig";"offen"))</f>
        <v/>
      </c>
      <c r="P133" s="8" t="n"/>
    </row>
    <row r="134">
      <c r="G134" s="7" t="n"/>
      <c r="H134" s="8" t="n"/>
      <c r="I134" s="4">
        <f>G134*SVERWEIS(H134;Einstellungen!$A$7:$B$9;2;FALSCH)</f>
        <v/>
      </c>
      <c r="J134" s="4">
        <f>G134+I134</f>
        <v/>
      </c>
      <c r="K134" s="9" t="n"/>
      <c r="L134" s="9" t="n"/>
      <c r="M134" s="9" t="n"/>
      <c r="N134" s="3">
        <f>DATUM(JAHR(WENN(NICHT(ISTLEER(M134));M134;WENN(NICHT(ISTLEER(L134));L134;K134)));MONAT(WENN(NICHT(ISTLEER(M134));M134;WENN(NICHT(ISTLEER(L134));L134;K134)));1)</f>
        <v/>
      </c>
      <c r="O134">
        <f>WENN(NICHT(ISTLEER(M134));"bezahlt";WENN(K134&lt;HEUTE();"überfällig";"offen"))</f>
        <v/>
      </c>
      <c r="P134" s="8" t="n"/>
    </row>
    <row r="135">
      <c r="G135" s="7" t="n"/>
      <c r="H135" s="8" t="n"/>
      <c r="I135" s="4">
        <f>G135*SVERWEIS(H135;Einstellungen!$A$7:$B$9;2;FALSCH)</f>
        <v/>
      </c>
      <c r="J135" s="4">
        <f>G135+I135</f>
        <v/>
      </c>
      <c r="K135" s="9" t="n"/>
      <c r="L135" s="9" t="n"/>
      <c r="M135" s="9" t="n"/>
      <c r="N135" s="3">
        <f>DATUM(JAHR(WENN(NICHT(ISTLEER(M135));M135;WENN(NICHT(ISTLEER(L135));L135;K135)));MONAT(WENN(NICHT(ISTLEER(M135));M135;WENN(NICHT(ISTLEER(L135));L135;K135)));1)</f>
        <v/>
      </c>
      <c r="O135">
        <f>WENN(NICHT(ISTLEER(M135));"bezahlt";WENN(K135&lt;HEUTE();"überfällig";"offen"))</f>
        <v/>
      </c>
      <c r="P135" s="8" t="n"/>
    </row>
    <row r="136">
      <c r="G136" s="7" t="n"/>
      <c r="H136" s="8" t="n"/>
      <c r="I136" s="4">
        <f>G136*SVERWEIS(H136;Einstellungen!$A$7:$B$9;2;FALSCH)</f>
        <v/>
      </c>
      <c r="J136" s="4">
        <f>G136+I136</f>
        <v/>
      </c>
      <c r="K136" s="9" t="n"/>
      <c r="L136" s="9" t="n"/>
      <c r="M136" s="9" t="n"/>
      <c r="N136" s="3">
        <f>DATUM(JAHR(WENN(NICHT(ISTLEER(M136));M136;WENN(NICHT(ISTLEER(L136));L136;K136)));MONAT(WENN(NICHT(ISTLEER(M136));M136;WENN(NICHT(ISTLEER(L136));L136;K136)));1)</f>
        <v/>
      </c>
      <c r="O136">
        <f>WENN(NICHT(ISTLEER(M136));"bezahlt";WENN(K136&lt;HEUTE();"überfällig";"offen"))</f>
        <v/>
      </c>
      <c r="P136" s="8" t="n"/>
    </row>
    <row r="137">
      <c r="G137" s="7" t="n"/>
      <c r="H137" s="8" t="n"/>
      <c r="I137" s="4">
        <f>G137*SVERWEIS(H137;Einstellungen!$A$7:$B$9;2;FALSCH)</f>
        <v/>
      </c>
      <c r="J137" s="4">
        <f>G137+I137</f>
        <v/>
      </c>
      <c r="K137" s="9" t="n"/>
      <c r="L137" s="9" t="n"/>
      <c r="M137" s="9" t="n"/>
      <c r="N137" s="3">
        <f>DATUM(JAHR(WENN(NICHT(ISTLEER(M137));M137;WENN(NICHT(ISTLEER(L137));L137;K137)));MONAT(WENN(NICHT(ISTLEER(M137));M137;WENN(NICHT(ISTLEER(L137));L137;K137)));1)</f>
        <v/>
      </c>
      <c r="O137">
        <f>WENN(NICHT(ISTLEER(M137));"bezahlt";WENN(K137&lt;HEUTE();"überfällig";"offen"))</f>
        <v/>
      </c>
      <c r="P137" s="8" t="n"/>
    </row>
    <row r="138">
      <c r="G138" s="7" t="n"/>
      <c r="H138" s="8" t="n"/>
      <c r="I138" s="4">
        <f>G138*SVERWEIS(H138;Einstellungen!$A$7:$B$9;2;FALSCH)</f>
        <v/>
      </c>
      <c r="J138" s="4">
        <f>G138+I138</f>
        <v/>
      </c>
      <c r="K138" s="9" t="n"/>
      <c r="L138" s="9" t="n"/>
      <c r="M138" s="9" t="n"/>
      <c r="N138" s="3">
        <f>DATUM(JAHR(WENN(NICHT(ISTLEER(M138));M138;WENN(NICHT(ISTLEER(L138));L138;K138)));MONAT(WENN(NICHT(ISTLEER(M138));M138;WENN(NICHT(ISTLEER(L138));L138;K138)));1)</f>
        <v/>
      </c>
      <c r="O138">
        <f>WENN(NICHT(ISTLEER(M138));"bezahlt";WENN(K138&lt;HEUTE();"überfällig";"offen"))</f>
        <v/>
      </c>
      <c r="P138" s="8" t="n"/>
    </row>
    <row r="139">
      <c r="G139" s="7" t="n"/>
      <c r="H139" s="8" t="n"/>
      <c r="I139" s="4">
        <f>G139*SVERWEIS(H139;Einstellungen!$A$7:$B$9;2;FALSCH)</f>
        <v/>
      </c>
      <c r="J139" s="4">
        <f>G139+I139</f>
        <v/>
      </c>
      <c r="K139" s="9" t="n"/>
      <c r="L139" s="9" t="n"/>
      <c r="M139" s="9" t="n"/>
      <c r="N139" s="3">
        <f>DATUM(JAHR(WENN(NICHT(ISTLEER(M139));M139;WENN(NICHT(ISTLEER(L139));L139;K139)));MONAT(WENN(NICHT(ISTLEER(M139));M139;WENN(NICHT(ISTLEER(L139));L139;K139)));1)</f>
        <v/>
      </c>
      <c r="O139">
        <f>WENN(NICHT(ISTLEER(M139));"bezahlt";WENN(K139&lt;HEUTE();"überfällig";"offen"))</f>
        <v/>
      </c>
      <c r="P139" s="8" t="n"/>
    </row>
    <row r="140">
      <c r="G140" s="7" t="n"/>
      <c r="H140" s="8" t="n"/>
      <c r="I140" s="4">
        <f>G140*SVERWEIS(H140;Einstellungen!$A$7:$B$9;2;FALSCH)</f>
        <v/>
      </c>
      <c r="J140" s="4">
        <f>G140+I140</f>
        <v/>
      </c>
      <c r="K140" s="9" t="n"/>
      <c r="L140" s="9" t="n"/>
      <c r="M140" s="9" t="n"/>
      <c r="N140" s="3">
        <f>DATUM(JAHR(WENN(NICHT(ISTLEER(M140));M140;WENN(NICHT(ISTLEER(L140));L140;K140)));MONAT(WENN(NICHT(ISTLEER(M140));M140;WENN(NICHT(ISTLEER(L140));L140;K140)));1)</f>
        <v/>
      </c>
      <c r="O140">
        <f>WENN(NICHT(ISTLEER(M140));"bezahlt";WENN(K140&lt;HEUTE();"überfällig";"offen"))</f>
        <v/>
      </c>
      <c r="P140" s="8" t="n"/>
    </row>
    <row r="141">
      <c r="G141" s="7" t="n"/>
      <c r="H141" s="8" t="n"/>
      <c r="I141" s="4">
        <f>G141*SVERWEIS(H141;Einstellungen!$A$7:$B$9;2;FALSCH)</f>
        <v/>
      </c>
      <c r="J141" s="4">
        <f>G141+I141</f>
        <v/>
      </c>
      <c r="K141" s="9" t="n"/>
      <c r="L141" s="9" t="n"/>
      <c r="M141" s="9" t="n"/>
      <c r="N141" s="3">
        <f>DATUM(JAHR(WENN(NICHT(ISTLEER(M141));M141;WENN(NICHT(ISTLEER(L141));L141;K141)));MONAT(WENN(NICHT(ISTLEER(M141));M141;WENN(NICHT(ISTLEER(L141));L141;K141)));1)</f>
        <v/>
      </c>
      <c r="O141">
        <f>WENN(NICHT(ISTLEER(M141));"bezahlt";WENN(K141&lt;HEUTE();"überfällig";"offen"))</f>
        <v/>
      </c>
      <c r="P141" s="8" t="n"/>
    </row>
    <row r="142">
      <c r="G142" s="7" t="n"/>
      <c r="H142" s="8" t="n"/>
      <c r="I142" s="4">
        <f>G142*SVERWEIS(H142;Einstellungen!$A$7:$B$9;2;FALSCH)</f>
        <v/>
      </c>
      <c r="J142" s="4">
        <f>G142+I142</f>
        <v/>
      </c>
      <c r="K142" s="9" t="n"/>
      <c r="L142" s="9" t="n"/>
      <c r="M142" s="9" t="n"/>
      <c r="N142" s="3">
        <f>DATUM(JAHR(WENN(NICHT(ISTLEER(M142));M142;WENN(NICHT(ISTLEER(L142));L142;K142)));MONAT(WENN(NICHT(ISTLEER(M142));M142;WENN(NICHT(ISTLEER(L142));L142;K142)));1)</f>
        <v/>
      </c>
      <c r="O142">
        <f>WENN(NICHT(ISTLEER(M142));"bezahlt";WENN(K142&lt;HEUTE();"überfällig";"offen"))</f>
        <v/>
      </c>
      <c r="P142" s="8" t="n"/>
    </row>
    <row r="143">
      <c r="G143" s="7" t="n"/>
      <c r="H143" s="8" t="n"/>
      <c r="I143" s="4">
        <f>G143*SVERWEIS(H143;Einstellungen!$A$7:$B$9;2;FALSCH)</f>
        <v/>
      </c>
      <c r="J143" s="4">
        <f>G143+I143</f>
        <v/>
      </c>
      <c r="K143" s="9" t="n"/>
      <c r="L143" s="9" t="n"/>
      <c r="M143" s="9" t="n"/>
      <c r="N143" s="3">
        <f>DATUM(JAHR(WENN(NICHT(ISTLEER(M143));M143;WENN(NICHT(ISTLEER(L143));L143;K143)));MONAT(WENN(NICHT(ISTLEER(M143));M143;WENN(NICHT(ISTLEER(L143));L143;K143)));1)</f>
        <v/>
      </c>
      <c r="O143">
        <f>WENN(NICHT(ISTLEER(M143));"bezahlt";WENN(K143&lt;HEUTE();"überfällig";"offen"))</f>
        <v/>
      </c>
      <c r="P143" s="8" t="n"/>
    </row>
    <row r="144">
      <c r="G144" s="7" t="n"/>
      <c r="H144" s="8" t="n"/>
      <c r="I144" s="4">
        <f>G144*SVERWEIS(H144;Einstellungen!$A$7:$B$9;2;FALSCH)</f>
        <v/>
      </c>
      <c r="J144" s="4">
        <f>G144+I144</f>
        <v/>
      </c>
      <c r="K144" s="9" t="n"/>
      <c r="L144" s="9" t="n"/>
      <c r="M144" s="9" t="n"/>
      <c r="N144" s="3">
        <f>DATUM(JAHR(WENN(NICHT(ISTLEER(M144));M144;WENN(NICHT(ISTLEER(L144));L144;K144)));MONAT(WENN(NICHT(ISTLEER(M144));M144;WENN(NICHT(ISTLEER(L144));L144;K144)));1)</f>
        <v/>
      </c>
      <c r="O144">
        <f>WENN(NICHT(ISTLEER(M144));"bezahlt";WENN(K144&lt;HEUTE();"überfällig";"offen"))</f>
        <v/>
      </c>
      <c r="P144" s="8" t="n"/>
    </row>
    <row r="145">
      <c r="G145" s="7" t="n"/>
      <c r="H145" s="8" t="n"/>
      <c r="I145" s="4">
        <f>G145*SVERWEIS(H145;Einstellungen!$A$7:$B$9;2;FALSCH)</f>
        <v/>
      </c>
      <c r="J145" s="4">
        <f>G145+I145</f>
        <v/>
      </c>
      <c r="K145" s="9" t="n"/>
      <c r="L145" s="9" t="n"/>
      <c r="M145" s="9" t="n"/>
      <c r="N145" s="3">
        <f>DATUM(JAHR(WENN(NICHT(ISTLEER(M145));M145;WENN(NICHT(ISTLEER(L145));L145;K145)));MONAT(WENN(NICHT(ISTLEER(M145));M145;WENN(NICHT(ISTLEER(L145));L145;K145)));1)</f>
        <v/>
      </c>
      <c r="O145">
        <f>WENN(NICHT(ISTLEER(M145));"bezahlt";WENN(K145&lt;HEUTE();"überfällig";"offen"))</f>
        <v/>
      </c>
      <c r="P145" s="8" t="n"/>
    </row>
    <row r="146">
      <c r="G146" s="7" t="n"/>
      <c r="H146" s="8" t="n"/>
      <c r="I146" s="4">
        <f>G146*SVERWEIS(H146;Einstellungen!$A$7:$B$9;2;FALSCH)</f>
        <v/>
      </c>
      <c r="J146" s="4">
        <f>G146+I146</f>
        <v/>
      </c>
      <c r="K146" s="9" t="n"/>
      <c r="L146" s="9" t="n"/>
      <c r="M146" s="9" t="n"/>
      <c r="N146" s="3">
        <f>DATUM(JAHR(WENN(NICHT(ISTLEER(M146));M146;WENN(NICHT(ISTLEER(L146));L146;K146)));MONAT(WENN(NICHT(ISTLEER(M146));M146;WENN(NICHT(ISTLEER(L146));L146;K146)));1)</f>
        <v/>
      </c>
      <c r="O146">
        <f>WENN(NICHT(ISTLEER(M146));"bezahlt";WENN(K146&lt;HEUTE();"überfällig";"offen"))</f>
        <v/>
      </c>
      <c r="P146" s="8" t="n"/>
    </row>
    <row r="147">
      <c r="G147" s="7" t="n"/>
      <c r="H147" s="8" t="n"/>
      <c r="I147" s="4">
        <f>G147*SVERWEIS(H147;Einstellungen!$A$7:$B$9;2;FALSCH)</f>
        <v/>
      </c>
      <c r="J147" s="4">
        <f>G147+I147</f>
        <v/>
      </c>
      <c r="K147" s="9" t="n"/>
      <c r="L147" s="9" t="n"/>
      <c r="M147" s="9" t="n"/>
      <c r="N147" s="3">
        <f>DATUM(JAHR(WENN(NICHT(ISTLEER(M147));M147;WENN(NICHT(ISTLEER(L147));L147;K147)));MONAT(WENN(NICHT(ISTLEER(M147));M147;WENN(NICHT(ISTLEER(L147));L147;K147)));1)</f>
        <v/>
      </c>
      <c r="O147">
        <f>WENN(NICHT(ISTLEER(M147));"bezahlt";WENN(K147&lt;HEUTE();"überfällig";"offen"))</f>
        <v/>
      </c>
      <c r="P147" s="8" t="n"/>
    </row>
    <row r="148">
      <c r="G148" s="7" t="n"/>
      <c r="H148" s="8" t="n"/>
      <c r="I148" s="4">
        <f>G148*SVERWEIS(H148;Einstellungen!$A$7:$B$9;2;FALSCH)</f>
        <v/>
      </c>
      <c r="J148" s="4">
        <f>G148+I148</f>
        <v/>
      </c>
      <c r="K148" s="9" t="n"/>
      <c r="L148" s="9" t="n"/>
      <c r="M148" s="9" t="n"/>
      <c r="N148" s="3">
        <f>DATUM(JAHR(WENN(NICHT(ISTLEER(M148));M148;WENN(NICHT(ISTLEER(L148));L148;K148)));MONAT(WENN(NICHT(ISTLEER(M148));M148;WENN(NICHT(ISTLEER(L148));L148;K148)));1)</f>
        <v/>
      </c>
      <c r="O148">
        <f>WENN(NICHT(ISTLEER(M148));"bezahlt";WENN(K148&lt;HEUTE();"überfällig";"offen"))</f>
        <v/>
      </c>
      <c r="P148" s="8" t="n"/>
    </row>
    <row r="149">
      <c r="G149" s="7" t="n"/>
      <c r="H149" s="8" t="n"/>
      <c r="I149" s="4">
        <f>G149*SVERWEIS(H149;Einstellungen!$A$7:$B$9;2;FALSCH)</f>
        <v/>
      </c>
      <c r="J149" s="4">
        <f>G149+I149</f>
        <v/>
      </c>
      <c r="K149" s="9" t="n"/>
      <c r="L149" s="9" t="n"/>
      <c r="M149" s="9" t="n"/>
      <c r="N149" s="3">
        <f>DATUM(JAHR(WENN(NICHT(ISTLEER(M149));M149;WENN(NICHT(ISTLEER(L149));L149;K149)));MONAT(WENN(NICHT(ISTLEER(M149));M149;WENN(NICHT(ISTLEER(L149));L149;K149)));1)</f>
        <v/>
      </c>
      <c r="O149">
        <f>WENN(NICHT(ISTLEER(M149));"bezahlt";WENN(K149&lt;HEUTE();"überfällig";"offen"))</f>
        <v/>
      </c>
      <c r="P149" s="8" t="n"/>
    </row>
    <row r="150">
      <c r="G150" s="7" t="n"/>
      <c r="H150" s="8" t="n"/>
      <c r="I150" s="4">
        <f>G150*SVERWEIS(H150;Einstellungen!$A$7:$B$9;2;FALSCH)</f>
        <v/>
      </c>
      <c r="J150" s="4">
        <f>G150+I150</f>
        <v/>
      </c>
      <c r="K150" s="9" t="n"/>
      <c r="L150" s="9" t="n"/>
      <c r="M150" s="9" t="n"/>
      <c r="N150" s="3">
        <f>DATUM(JAHR(WENN(NICHT(ISTLEER(M150));M150;WENN(NICHT(ISTLEER(L150));L150;K150)));MONAT(WENN(NICHT(ISTLEER(M150));M150;WENN(NICHT(ISTLEER(L150));L150;K150)));1)</f>
        <v/>
      </c>
      <c r="O150">
        <f>WENN(NICHT(ISTLEER(M150));"bezahlt";WENN(K150&lt;HEUTE();"überfällig";"offen"))</f>
        <v/>
      </c>
      <c r="P150" s="8" t="n"/>
    </row>
    <row r="151">
      <c r="G151" s="7" t="n"/>
      <c r="H151" s="8" t="n"/>
      <c r="I151" s="4">
        <f>G151*SVERWEIS(H151;Einstellungen!$A$7:$B$9;2;FALSCH)</f>
        <v/>
      </c>
      <c r="J151" s="4">
        <f>G151+I151</f>
        <v/>
      </c>
      <c r="K151" s="9" t="n"/>
      <c r="L151" s="9" t="n"/>
      <c r="M151" s="9" t="n"/>
      <c r="N151" s="3">
        <f>DATUM(JAHR(WENN(NICHT(ISTLEER(M151));M151;WENN(NICHT(ISTLEER(L151));L151;K151)));MONAT(WENN(NICHT(ISTLEER(M151));M151;WENN(NICHT(ISTLEER(L151));L151;K151)));1)</f>
        <v/>
      </c>
      <c r="O151">
        <f>WENN(NICHT(ISTLEER(M151));"bezahlt";WENN(K151&lt;HEUTE();"überfällig";"offen"))</f>
        <v/>
      </c>
      <c r="P151" s="8" t="n"/>
    </row>
    <row r="152">
      <c r="G152" s="7" t="n"/>
      <c r="H152" s="8" t="n"/>
      <c r="I152" s="4">
        <f>G152*SVERWEIS(H152;Einstellungen!$A$7:$B$9;2;FALSCH)</f>
        <v/>
      </c>
      <c r="J152" s="4">
        <f>G152+I152</f>
        <v/>
      </c>
      <c r="K152" s="9" t="n"/>
      <c r="L152" s="9" t="n"/>
      <c r="M152" s="9" t="n"/>
      <c r="N152" s="3">
        <f>DATUM(JAHR(WENN(NICHT(ISTLEER(M152));M152;WENN(NICHT(ISTLEER(L152));L152;K152)));MONAT(WENN(NICHT(ISTLEER(M152));M152;WENN(NICHT(ISTLEER(L152));L152;K152)));1)</f>
        <v/>
      </c>
      <c r="O152">
        <f>WENN(NICHT(ISTLEER(M152));"bezahlt";WENN(K152&lt;HEUTE();"überfällig";"offen"))</f>
        <v/>
      </c>
      <c r="P152" s="8" t="n"/>
    </row>
    <row r="153">
      <c r="G153" s="7" t="n"/>
      <c r="H153" s="8" t="n"/>
      <c r="I153" s="4">
        <f>G153*SVERWEIS(H153;Einstellungen!$A$7:$B$9;2;FALSCH)</f>
        <v/>
      </c>
      <c r="J153" s="4">
        <f>G153+I153</f>
        <v/>
      </c>
      <c r="K153" s="9" t="n"/>
      <c r="L153" s="9" t="n"/>
      <c r="M153" s="9" t="n"/>
      <c r="N153" s="3">
        <f>DATUM(JAHR(WENN(NICHT(ISTLEER(M153));M153;WENN(NICHT(ISTLEER(L153));L153;K153)));MONAT(WENN(NICHT(ISTLEER(M153));M153;WENN(NICHT(ISTLEER(L153));L153;K153)));1)</f>
        <v/>
      </c>
      <c r="O153">
        <f>WENN(NICHT(ISTLEER(M153));"bezahlt";WENN(K153&lt;HEUTE();"überfällig";"offen"))</f>
        <v/>
      </c>
      <c r="P153" s="8" t="n"/>
    </row>
    <row r="154">
      <c r="G154" s="7" t="n"/>
      <c r="H154" s="8" t="n"/>
      <c r="I154" s="4">
        <f>G154*SVERWEIS(H154;Einstellungen!$A$7:$B$9;2;FALSCH)</f>
        <v/>
      </c>
      <c r="J154" s="4">
        <f>G154+I154</f>
        <v/>
      </c>
      <c r="K154" s="9" t="n"/>
      <c r="L154" s="9" t="n"/>
      <c r="M154" s="9" t="n"/>
      <c r="N154" s="3">
        <f>DATUM(JAHR(WENN(NICHT(ISTLEER(M154));M154;WENN(NICHT(ISTLEER(L154));L154;K154)));MONAT(WENN(NICHT(ISTLEER(M154));M154;WENN(NICHT(ISTLEER(L154));L154;K154)));1)</f>
        <v/>
      </c>
      <c r="O154">
        <f>WENN(NICHT(ISTLEER(M154));"bezahlt";WENN(K154&lt;HEUTE();"überfällig";"offen"))</f>
        <v/>
      </c>
      <c r="P154" s="8" t="n"/>
    </row>
    <row r="155">
      <c r="G155" s="7" t="n"/>
      <c r="H155" s="8" t="n"/>
      <c r="I155" s="4">
        <f>G155*SVERWEIS(H155;Einstellungen!$A$7:$B$9;2;FALSCH)</f>
        <v/>
      </c>
      <c r="J155" s="4">
        <f>G155+I155</f>
        <v/>
      </c>
      <c r="K155" s="9" t="n"/>
      <c r="L155" s="9" t="n"/>
      <c r="M155" s="9" t="n"/>
      <c r="N155" s="3">
        <f>DATUM(JAHR(WENN(NICHT(ISTLEER(M155));M155;WENN(NICHT(ISTLEER(L155));L155;K155)));MONAT(WENN(NICHT(ISTLEER(M155));M155;WENN(NICHT(ISTLEER(L155));L155;K155)));1)</f>
        <v/>
      </c>
      <c r="O155">
        <f>WENN(NICHT(ISTLEER(M155));"bezahlt";WENN(K155&lt;HEUTE();"überfällig";"offen"))</f>
        <v/>
      </c>
      <c r="P155" s="8" t="n"/>
    </row>
    <row r="156">
      <c r="G156" s="7" t="n"/>
      <c r="H156" s="8" t="n"/>
      <c r="I156" s="4">
        <f>G156*SVERWEIS(H156;Einstellungen!$A$7:$B$9;2;FALSCH)</f>
        <v/>
      </c>
      <c r="J156" s="4">
        <f>G156+I156</f>
        <v/>
      </c>
      <c r="K156" s="9" t="n"/>
      <c r="L156" s="9" t="n"/>
      <c r="M156" s="9" t="n"/>
      <c r="N156" s="3">
        <f>DATUM(JAHR(WENN(NICHT(ISTLEER(M156));M156;WENN(NICHT(ISTLEER(L156));L156;K156)));MONAT(WENN(NICHT(ISTLEER(M156));M156;WENN(NICHT(ISTLEER(L156));L156;K156)));1)</f>
        <v/>
      </c>
      <c r="O156">
        <f>WENN(NICHT(ISTLEER(M156));"bezahlt";WENN(K156&lt;HEUTE();"überfällig";"offen"))</f>
        <v/>
      </c>
      <c r="P156" s="8" t="n"/>
    </row>
    <row r="157">
      <c r="G157" s="7" t="n"/>
      <c r="H157" s="8" t="n"/>
      <c r="I157" s="4">
        <f>G157*SVERWEIS(H157;Einstellungen!$A$7:$B$9;2;FALSCH)</f>
        <v/>
      </c>
      <c r="J157" s="4">
        <f>G157+I157</f>
        <v/>
      </c>
      <c r="K157" s="9" t="n"/>
      <c r="L157" s="9" t="n"/>
      <c r="M157" s="9" t="n"/>
      <c r="N157" s="3">
        <f>DATUM(JAHR(WENN(NICHT(ISTLEER(M157));M157;WENN(NICHT(ISTLEER(L157));L157;K157)));MONAT(WENN(NICHT(ISTLEER(M157));M157;WENN(NICHT(ISTLEER(L157));L157;K157)));1)</f>
        <v/>
      </c>
      <c r="O157">
        <f>WENN(NICHT(ISTLEER(M157));"bezahlt";WENN(K157&lt;HEUTE();"überfällig";"offen"))</f>
        <v/>
      </c>
      <c r="P157" s="8" t="n"/>
    </row>
    <row r="158">
      <c r="G158" s="7" t="n"/>
      <c r="H158" s="8" t="n"/>
      <c r="I158" s="4">
        <f>G158*SVERWEIS(H158;Einstellungen!$A$7:$B$9;2;FALSCH)</f>
        <v/>
      </c>
      <c r="J158" s="4">
        <f>G158+I158</f>
        <v/>
      </c>
      <c r="K158" s="9" t="n"/>
      <c r="L158" s="9" t="n"/>
      <c r="M158" s="9" t="n"/>
      <c r="N158" s="3">
        <f>DATUM(JAHR(WENN(NICHT(ISTLEER(M158));M158;WENN(NICHT(ISTLEER(L158));L158;K158)));MONAT(WENN(NICHT(ISTLEER(M158));M158;WENN(NICHT(ISTLEER(L158));L158;K158)));1)</f>
        <v/>
      </c>
      <c r="O158">
        <f>WENN(NICHT(ISTLEER(M158));"bezahlt";WENN(K158&lt;HEUTE();"überfällig";"offen"))</f>
        <v/>
      </c>
      <c r="P158" s="8" t="n"/>
    </row>
    <row r="159">
      <c r="G159" s="7" t="n"/>
      <c r="H159" s="8" t="n"/>
      <c r="I159" s="4">
        <f>G159*SVERWEIS(H159;Einstellungen!$A$7:$B$9;2;FALSCH)</f>
        <v/>
      </c>
      <c r="J159" s="4">
        <f>G159+I159</f>
        <v/>
      </c>
      <c r="K159" s="9" t="n"/>
      <c r="L159" s="9" t="n"/>
      <c r="M159" s="9" t="n"/>
      <c r="N159" s="3">
        <f>DATUM(JAHR(WENN(NICHT(ISTLEER(M159));M159;WENN(NICHT(ISTLEER(L159));L159;K159)));MONAT(WENN(NICHT(ISTLEER(M159));M159;WENN(NICHT(ISTLEER(L159));L159;K159)));1)</f>
        <v/>
      </c>
      <c r="O159">
        <f>WENN(NICHT(ISTLEER(M159));"bezahlt";WENN(K159&lt;HEUTE();"überfällig";"offen"))</f>
        <v/>
      </c>
      <c r="P159" s="8" t="n"/>
    </row>
    <row r="160">
      <c r="G160" s="7" t="n"/>
      <c r="H160" s="8" t="n"/>
      <c r="I160" s="4">
        <f>G160*SVERWEIS(H160;Einstellungen!$A$7:$B$9;2;FALSCH)</f>
        <v/>
      </c>
      <c r="J160" s="4">
        <f>G160+I160</f>
        <v/>
      </c>
      <c r="K160" s="9" t="n"/>
      <c r="L160" s="9" t="n"/>
      <c r="M160" s="9" t="n"/>
      <c r="N160" s="3">
        <f>DATUM(JAHR(WENN(NICHT(ISTLEER(M160));M160;WENN(NICHT(ISTLEER(L160));L160;K160)));MONAT(WENN(NICHT(ISTLEER(M160));M160;WENN(NICHT(ISTLEER(L160));L160;K160)));1)</f>
        <v/>
      </c>
      <c r="O160">
        <f>WENN(NICHT(ISTLEER(M160));"bezahlt";WENN(K160&lt;HEUTE();"überfällig";"offen"))</f>
        <v/>
      </c>
      <c r="P160" s="8" t="n"/>
    </row>
    <row r="161">
      <c r="G161" s="7" t="n"/>
      <c r="H161" s="8" t="n"/>
      <c r="I161" s="4">
        <f>G161*SVERWEIS(H161;Einstellungen!$A$7:$B$9;2;FALSCH)</f>
        <v/>
      </c>
      <c r="J161" s="4">
        <f>G161+I161</f>
        <v/>
      </c>
      <c r="K161" s="9" t="n"/>
      <c r="L161" s="9" t="n"/>
      <c r="M161" s="9" t="n"/>
      <c r="N161" s="3">
        <f>DATUM(JAHR(WENN(NICHT(ISTLEER(M161));M161;WENN(NICHT(ISTLEER(L161));L161;K161)));MONAT(WENN(NICHT(ISTLEER(M161));M161;WENN(NICHT(ISTLEER(L161));L161;K161)));1)</f>
        <v/>
      </c>
      <c r="O161">
        <f>WENN(NICHT(ISTLEER(M161));"bezahlt";WENN(K161&lt;HEUTE();"überfällig";"offen"))</f>
        <v/>
      </c>
      <c r="P161" s="8" t="n"/>
    </row>
    <row r="162">
      <c r="G162" s="7" t="n"/>
      <c r="H162" s="8" t="n"/>
      <c r="I162" s="4">
        <f>G162*SVERWEIS(H162;Einstellungen!$A$7:$B$9;2;FALSCH)</f>
        <v/>
      </c>
      <c r="J162" s="4">
        <f>G162+I162</f>
        <v/>
      </c>
      <c r="K162" s="9" t="n"/>
      <c r="L162" s="9" t="n"/>
      <c r="M162" s="9" t="n"/>
      <c r="N162" s="3">
        <f>DATUM(JAHR(WENN(NICHT(ISTLEER(M162));M162;WENN(NICHT(ISTLEER(L162));L162;K162)));MONAT(WENN(NICHT(ISTLEER(M162));M162;WENN(NICHT(ISTLEER(L162));L162;K162)));1)</f>
        <v/>
      </c>
      <c r="O162">
        <f>WENN(NICHT(ISTLEER(M162));"bezahlt";WENN(K162&lt;HEUTE();"überfällig";"offen"))</f>
        <v/>
      </c>
      <c r="P162" s="8" t="n"/>
    </row>
    <row r="163">
      <c r="G163" s="7" t="n"/>
      <c r="H163" s="8" t="n"/>
      <c r="I163" s="4">
        <f>G163*SVERWEIS(H163;Einstellungen!$A$7:$B$9;2;FALSCH)</f>
        <v/>
      </c>
      <c r="J163" s="4">
        <f>G163+I163</f>
        <v/>
      </c>
      <c r="K163" s="9" t="n"/>
      <c r="L163" s="9" t="n"/>
      <c r="M163" s="9" t="n"/>
      <c r="N163" s="3">
        <f>DATUM(JAHR(WENN(NICHT(ISTLEER(M163));M163;WENN(NICHT(ISTLEER(L163));L163;K163)));MONAT(WENN(NICHT(ISTLEER(M163));M163;WENN(NICHT(ISTLEER(L163));L163;K163)));1)</f>
        <v/>
      </c>
      <c r="O163">
        <f>WENN(NICHT(ISTLEER(M163));"bezahlt";WENN(K163&lt;HEUTE();"überfällig";"offen"))</f>
        <v/>
      </c>
      <c r="P163" s="8" t="n"/>
    </row>
    <row r="164">
      <c r="G164" s="7" t="n"/>
      <c r="H164" s="8" t="n"/>
      <c r="I164" s="4">
        <f>G164*SVERWEIS(H164;Einstellungen!$A$7:$B$9;2;FALSCH)</f>
        <v/>
      </c>
      <c r="J164" s="4">
        <f>G164+I164</f>
        <v/>
      </c>
      <c r="K164" s="9" t="n"/>
      <c r="L164" s="9" t="n"/>
      <c r="M164" s="9" t="n"/>
      <c r="N164" s="3">
        <f>DATUM(JAHR(WENN(NICHT(ISTLEER(M164));M164;WENN(NICHT(ISTLEER(L164));L164;K164)));MONAT(WENN(NICHT(ISTLEER(M164));M164;WENN(NICHT(ISTLEER(L164));L164;K164)));1)</f>
        <v/>
      </c>
      <c r="O164">
        <f>WENN(NICHT(ISTLEER(M164));"bezahlt";WENN(K164&lt;HEUTE();"überfällig";"offen"))</f>
        <v/>
      </c>
      <c r="P164" s="8" t="n"/>
    </row>
    <row r="165">
      <c r="G165" s="7" t="n"/>
      <c r="H165" s="8" t="n"/>
      <c r="I165" s="4">
        <f>G165*SVERWEIS(H165;Einstellungen!$A$7:$B$9;2;FALSCH)</f>
        <v/>
      </c>
      <c r="J165" s="4">
        <f>G165+I165</f>
        <v/>
      </c>
      <c r="K165" s="9" t="n"/>
      <c r="L165" s="9" t="n"/>
      <c r="M165" s="9" t="n"/>
      <c r="N165" s="3">
        <f>DATUM(JAHR(WENN(NICHT(ISTLEER(M165));M165;WENN(NICHT(ISTLEER(L165));L165;K165)));MONAT(WENN(NICHT(ISTLEER(M165));M165;WENN(NICHT(ISTLEER(L165));L165;K165)));1)</f>
        <v/>
      </c>
      <c r="O165">
        <f>WENN(NICHT(ISTLEER(M165));"bezahlt";WENN(K165&lt;HEUTE();"überfällig";"offen"))</f>
        <v/>
      </c>
      <c r="P165" s="8" t="n"/>
    </row>
    <row r="166">
      <c r="G166" s="7" t="n"/>
      <c r="H166" s="8" t="n"/>
      <c r="I166" s="4">
        <f>G166*SVERWEIS(H166;Einstellungen!$A$7:$B$9;2;FALSCH)</f>
        <v/>
      </c>
      <c r="J166" s="4">
        <f>G166+I166</f>
        <v/>
      </c>
      <c r="K166" s="9" t="n"/>
      <c r="L166" s="9" t="n"/>
      <c r="M166" s="9" t="n"/>
      <c r="N166" s="3">
        <f>DATUM(JAHR(WENN(NICHT(ISTLEER(M166));M166;WENN(NICHT(ISTLEER(L166));L166;K166)));MONAT(WENN(NICHT(ISTLEER(M166));M166;WENN(NICHT(ISTLEER(L166));L166;K166)));1)</f>
        <v/>
      </c>
      <c r="O166">
        <f>WENN(NICHT(ISTLEER(M166));"bezahlt";WENN(K166&lt;HEUTE();"überfällig";"offen"))</f>
        <v/>
      </c>
      <c r="P166" s="8" t="n"/>
    </row>
    <row r="167">
      <c r="G167" s="7" t="n"/>
      <c r="H167" s="8" t="n"/>
      <c r="I167" s="4">
        <f>G167*SVERWEIS(H167;Einstellungen!$A$7:$B$9;2;FALSCH)</f>
        <v/>
      </c>
      <c r="J167" s="4">
        <f>G167+I167</f>
        <v/>
      </c>
      <c r="K167" s="9" t="n"/>
      <c r="L167" s="9" t="n"/>
      <c r="M167" s="9" t="n"/>
      <c r="N167" s="3">
        <f>DATUM(JAHR(WENN(NICHT(ISTLEER(M167));M167;WENN(NICHT(ISTLEER(L167));L167;K167)));MONAT(WENN(NICHT(ISTLEER(M167));M167;WENN(NICHT(ISTLEER(L167));L167;K167)));1)</f>
        <v/>
      </c>
      <c r="O167">
        <f>WENN(NICHT(ISTLEER(M167));"bezahlt";WENN(K167&lt;HEUTE();"überfällig";"offen"))</f>
        <v/>
      </c>
      <c r="P167" s="8" t="n"/>
    </row>
    <row r="168">
      <c r="G168" s="7" t="n"/>
      <c r="H168" s="8" t="n"/>
      <c r="I168" s="4">
        <f>G168*SVERWEIS(H168;Einstellungen!$A$7:$B$9;2;FALSCH)</f>
        <v/>
      </c>
      <c r="J168" s="4">
        <f>G168+I168</f>
        <v/>
      </c>
      <c r="K168" s="9" t="n"/>
      <c r="L168" s="9" t="n"/>
      <c r="M168" s="9" t="n"/>
      <c r="N168" s="3">
        <f>DATUM(JAHR(WENN(NICHT(ISTLEER(M168));M168;WENN(NICHT(ISTLEER(L168));L168;K168)));MONAT(WENN(NICHT(ISTLEER(M168));M168;WENN(NICHT(ISTLEER(L168));L168;K168)));1)</f>
        <v/>
      </c>
      <c r="O168">
        <f>WENN(NICHT(ISTLEER(M168));"bezahlt";WENN(K168&lt;HEUTE();"überfällig";"offen"))</f>
        <v/>
      </c>
      <c r="P168" s="8" t="n"/>
    </row>
    <row r="169">
      <c r="G169" s="7" t="n"/>
      <c r="H169" s="8" t="n"/>
      <c r="I169" s="4">
        <f>G169*SVERWEIS(H169;Einstellungen!$A$7:$B$9;2;FALSCH)</f>
        <v/>
      </c>
      <c r="J169" s="4">
        <f>G169+I169</f>
        <v/>
      </c>
      <c r="K169" s="9" t="n"/>
      <c r="L169" s="9" t="n"/>
      <c r="M169" s="9" t="n"/>
      <c r="N169" s="3">
        <f>DATUM(JAHR(WENN(NICHT(ISTLEER(M169));M169;WENN(NICHT(ISTLEER(L169));L169;K169)));MONAT(WENN(NICHT(ISTLEER(M169));M169;WENN(NICHT(ISTLEER(L169));L169;K169)));1)</f>
        <v/>
      </c>
      <c r="O169">
        <f>WENN(NICHT(ISTLEER(M169));"bezahlt";WENN(K169&lt;HEUTE();"überfällig";"offen"))</f>
        <v/>
      </c>
      <c r="P169" s="8" t="n"/>
    </row>
    <row r="170">
      <c r="G170" s="7" t="n"/>
      <c r="H170" s="8" t="n"/>
      <c r="I170" s="4">
        <f>G170*SVERWEIS(H170;Einstellungen!$A$7:$B$9;2;FALSCH)</f>
        <v/>
      </c>
      <c r="J170" s="4">
        <f>G170+I170</f>
        <v/>
      </c>
      <c r="K170" s="9" t="n"/>
      <c r="L170" s="9" t="n"/>
      <c r="M170" s="9" t="n"/>
      <c r="N170" s="3">
        <f>DATUM(JAHR(WENN(NICHT(ISTLEER(M170));M170;WENN(NICHT(ISTLEER(L170));L170;K170)));MONAT(WENN(NICHT(ISTLEER(M170));M170;WENN(NICHT(ISTLEER(L170));L170;K170)));1)</f>
        <v/>
      </c>
      <c r="O170">
        <f>WENN(NICHT(ISTLEER(M170));"bezahlt";WENN(K170&lt;HEUTE();"überfällig";"offen"))</f>
        <v/>
      </c>
      <c r="P170" s="8" t="n"/>
    </row>
    <row r="171">
      <c r="G171" s="7" t="n"/>
      <c r="H171" s="8" t="n"/>
      <c r="I171" s="4">
        <f>G171*SVERWEIS(H171;Einstellungen!$A$7:$B$9;2;FALSCH)</f>
        <v/>
      </c>
      <c r="J171" s="4">
        <f>G171+I171</f>
        <v/>
      </c>
      <c r="K171" s="9" t="n"/>
      <c r="L171" s="9" t="n"/>
      <c r="M171" s="9" t="n"/>
      <c r="N171" s="3">
        <f>DATUM(JAHR(WENN(NICHT(ISTLEER(M171));M171;WENN(NICHT(ISTLEER(L171));L171;K171)));MONAT(WENN(NICHT(ISTLEER(M171));M171;WENN(NICHT(ISTLEER(L171));L171;K171)));1)</f>
        <v/>
      </c>
      <c r="O171">
        <f>WENN(NICHT(ISTLEER(M171));"bezahlt";WENN(K171&lt;HEUTE();"überfällig";"offen"))</f>
        <v/>
      </c>
      <c r="P171" s="8" t="n"/>
    </row>
    <row r="172">
      <c r="G172" s="7" t="n"/>
      <c r="H172" s="8" t="n"/>
      <c r="I172" s="4">
        <f>G172*SVERWEIS(H172;Einstellungen!$A$7:$B$9;2;FALSCH)</f>
        <v/>
      </c>
      <c r="J172" s="4">
        <f>G172+I172</f>
        <v/>
      </c>
      <c r="K172" s="9" t="n"/>
      <c r="L172" s="9" t="n"/>
      <c r="M172" s="9" t="n"/>
      <c r="N172" s="3">
        <f>DATUM(JAHR(WENN(NICHT(ISTLEER(M172));M172;WENN(NICHT(ISTLEER(L172));L172;K172)));MONAT(WENN(NICHT(ISTLEER(M172));M172;WENN(NICHT(ISTLEER(L172));L172;K172)));1)</f>
        <v/>
      </c>
      <c r="O172">
        <f>WENN(NICHT(ISTLEER(M172));"bezahlt";WENN(K172&lt;HEUTE();"überfällig";"offen"))</f>
        <v/>
      </c>
      <c r="P172" s="8" t="n"/>
    </row>
    <row r="173">
      <c r="G173" s="7" t="n"/>
      <c r="H173" s="8" t="n"/>
      <c r="I173" s="4">
        <f>G173*SVERWEIS(H173;Einstellungen!$A$7:$B$9;2;FALSCH)</f>
        <v/>
      </c>
      <c r="J173" s="4">
        <f>G173+I173</f>
        <v/>
      </c>
      <c r="K173" s="9" t="n"/>
      <c r="L173" s="9" t="n"/>
      <c r="M173" s="9" t="n"/>
      <c r="N173" s="3">
        <f>DATUM(JAHR(WENN(NICHT(ISTLEER(M173));M173;WENN(NICHT(ISTLEER(L173));L173;K173)));MONAT(WENN(NICHT(ISTLEER(M173));M173;WENN(NICHT(ISTLEER(L173));L173;K173)));1)</f>
        <v/>
      </c>
      <c r="O173">
        <f>WENN(NICHT(ISTLEER(M173));"bezahlt";WENN(K173&lt;HEUTE();"überfällig";"offen"))</f>
        <v/>
      </c>
      <c r="P173" s="8" t="n"/>
    </row>
    <row r="174">
      <c r="G174" s="7" t="n"/>
      <c r="H174" s="8" t="n"/>
      <c r="I174" s="4">
        <f>G174*SVERWEIS(H174;Einstellungen!$A$7:$B$9;2;FALSCH)</f>
        <v/>
      </c>
      <c r="J174" s="4">
        <f>G174+I174</f>
        <v/>
      </c>
      <c r="K174" s="9" t="n"/>
      <c r="L174" s="9" t="n"/>
      <c r="M174" s="9" t="n"/>
      <c r="N174" s="3">
        <f>DATUM(JAHR(WENN(NICHT(ISTLEER(M174));M174;WENN(NICHT(ISTLEER(L174));L174;K174)));MONAT(WENN(NICHT(ISTLEER(M174));M174;WENN(NICHT(ISTLEER(L174));L174;K174)));1)</f>
        <v/>
      </c>
      <c r="O174">
        <f>WENN(NICHT(ISTLEER(M174));"bezahlt";WENN(K174&lt;HEUTE();"überfällig";"offen"))</f>
        <v/>
      </c>
      <c r="P174" s="8" t="n"/>
    </row>
    <row r="175">
      <c r="G175" s="7" t="n"/>
      <c r="H175" s="8" t="n"/>
      <c r="I175" s="4">
        <f>G175*SVERWEIS(H175;Einstellungen!$A$7:$B$9;2;FALSCH)</f>
        <v/>
      </c>
      <c r="J175" s="4">
        <f>G175+I175</f>
        <v/>
      </c>
      <c r="K175" s="9" t="n"/>
      <c r="L175" s="9" t="n"/>
      <c r="M175" s="9" t="n"/>
      <c r="N175" s="3">
        <f>DATUM(JAHR(WENN(NICHT(ISTLEER(M175));M175;WENN(NICHT(ISTLEER(L175));L175;K175)));MONAT(WENN(NICHT(ISTLEER(M175));M175;WENN(NICHT(ISTLEER(L175));L175;K175)));1)</f>
        <v/>
      </c>
      <c r="O175">
        <f>WENN(NICHT(ISTLEER(M175));"bezahlt";WENN(K175&lt;HEUTE();"überfällig";"offen"))</f>
        <v/>
      </c>
      <c r="P175" s="8" t="n"/>
    </row>
    <row r="176">
      <c r="G176" s="7" t="n"/>
      <c r="H176" s="8" t="n"/>
      <c r="I176" s="4">
        <f>G176*SVERWEIS(H176;Einstellungen!$A$7:$B$9;2;FALSCH)</f>
        <v/>
      </c>
      <c r="J176" s="4">
        <f>G176+I176</f>
        <v/>
      </c>
      <c r="K176" s="9" t="n"/>
      <c r="L176" s="9" t="n"/>
      <c r="M176" s="9" t="n"/>
      <c r="N176" s="3">
        <f>DATUM(JAHR(WENN(NICHT(ISTLEER(M176));M176;WENN(NICHT(ISTLEER(L176));L176;K176)));MONAT(WENN(NICHT(ISTLEER(M176));M176;WENN(NICHT(ISTLEER(L176));L176;K176)));1)</f>
        <v/>
      </c>
      <c r="O176">
        <f>WENN(NICHT(ISTLEER(M176));"bezahlt";WENN(K176&lt;HEUTE();"überfällig";"offen"))</f>
        <v/>
      </c>
      <c r="P176" s="8" t="n"/>
    </row>
    <row r="177">
      <c r="G177" s="7" t="n"/>
      <c r="H177" s="8" t="n"/>
      <c r="I177" s="4">
        <f>G177*SVERWEIS(H177;Einstellungen!$A$7:$B$9;2;FALSCH)</f>
        <v/>
      </c>
      <c r="J177" s="4">
        <f>G177+I177</f>
        <v/>
      </c>
      <c r="K177" s="9" t="n"/>
      <c r="L177" s="9" t="n"/>
      <c r="M177" s="9" t="n"/>
      <c r="N177" s="3">
        <f>DATUM(JAHR(WENN(NICHT(ISTLEER(M177));M177;WENN(NICHT(ISTLEER(L177));L177;K177)));MONAT(WENN(NICHT(ISTLEER(M177));M177;WENN(NICHT(ISTLEER(L177));L177;K177)));1)</f>
        <v/>
      </c>
      <c r="O177">
        <f>WENN(NICHT(ISTLEER(M177));"bezahlt";WENN(K177&lt;HEUTE();"überfällig";"offen"))</f>
        <v/>
      </c>
      <c r="P177" s="8" t="n"/>
    </row>
    <row r="178">
      <c r="G178" s="7" t="n"/>
      <c r="H178" s="8" t="n"/>
      <c r="I178" s="4">
        <f>G178*SVERWEIS(H178;Einstellungen!$A$7:$B$9;2;FALSCH)</f>
        <v/>
      </c>
      <c r="J178" s="4">
        <f>G178+I178</f>
        <v/>
      </c>
      <c r="K178" s="9" t="n"/>
      <c r="L178" s="9" t="n"/>
      <c r="M178" s="9" t="n"/>
      <c r="N178" s="3">
        <f>DATUM(JAHR(WENN(NICHT(ISTLEER(M178));M178;WENN(NICHT(ISTLEER(L178));L178;K178)));MONAT(WENN(NICHT(ISTLEER(M178));M178;WENN(NICHT(ISTLEER(L178));L178;K178)));1)</f>
        <v/>
      </c>
      <c r="O178">
        <f>WENN(NICHT(ISTLEER(M178));"bezahlt";WENN(K178&lt;HEUTE();"überfällig";"offen"))</f>
        <v/>
      </c>
      <c r="P178" s="8" t="n"/>
    </row>
    <row r="179">
      <c r="G179" s="7" t="n"/>
      <c r="H179" s="8" t="n"/>
      <c r="I179" s="4">
        <f>G179*SVERWEIS(H179;Einstellungen!$A$7:$B$9;2;FALSCH)</f>
        <v/>
      </c>
      <c r="J179" s="4">
        <f>G179+I179</f>
        <v/>
      </c>
      <c r="K179" s="9" t="n"/>
      <c r="L179" s="9" t="n"/>
      <c r="M179" s="9" t="n"/>
      <c r="N179" s="3">
        <f>DATUM(JAHR(WENN(NICHT(ISTLEER(M179));M179;WENN(NICHT(ISTLEER(L179));L179;K179)));MONAT(WENN(NICHT(ISTLEER(M179));M179;WENN(NICHT(ISTLEER(L179));L179;K179)));1)</f>
        <v/>
      </c>
      <c r="O179">
        <f>WENN(NICHT(ISTLEER(M179));"bezahlt";WENN(K179&lt;HEUTE();"überfällig";"offen"))</f>
        <v/>
      </c>
      <c r="P179" s="8" t="n"/>
    </row>
    <row r="180">
      <c r="G180" s="7" t="n"/>
      <c r="H180" s="8" t="n"/>
      <c r="I180" s="4">
        <f>G180*SVERWEIS(H180;Einstellungen!$A$7:$B$9;2;FALSCH)</f>
        <v/>
      </c>
      <c r="J180" s="4">
        <f>G180+I180</f>
        <v/>
      </c>
      <c r="K180" s="9" t="n"/>
      <c r="L180" s="9" t="n"/>
      <c r="M180" s="9" t="n"/>
      <c r="N180" s="3">
        <f>DATUM(JAHR(WENN(NICHT(ISTLEER(M180));M180;WENN(NICHT(ISTLEER(L180));L180;K180)));MONAT(WENN(NICHT(ISTLEER(M180));M180;WENN(NICHT(ISTLEER(L180));L180;K180)));1)</f>
        <v/>
      </c>
      <c r="O180">
        <f>WENN(NICHT(ISTLEER(M180));"bezahlt";WENN(K180&lt;HEUTE();"überfällig";"offen"))</f>
        <v/>
      </c>
      <c r="P180" s="8" t="n"/>
    </row>
    <row r="181">
      <c r="G181" s="7" t="n"/>
      <c r="H181" s="8" t="n"/>
      <c r="I181" s="4">
        <f>G181*SVERWEIS(H181;Einstellungen!$A$7:$B$9;2;FALSCH)</f>
        <v/>
      </c>
      <c r="J181" s="4">
        <f>G181+I181</f>
        <v/>
      </c>
      <c r="K181" s="9" t="n"/>
      <c r="L181" s="9" t="n"/>
      <c r="M181" s="9" t="n"/>
      <c r="N181" s="3">
        <f>DATUM(JAHR(WENN(NICHT(ISTLEER(M181));M181;WENN(NICHT(ISTLEER(L181));L181;K181)));MONAT(WENN(NICHT(ISTLEER(M181));M181;WENN(NICHT(ISTLEER(L181));L181;K181)));1)</f>
        <v/>
      </c>
      <c r="O181">
        <f>WENN(NICHT(ISTLEER(M181));"bezahlt";WENN(K181&lt;HEUTE();"überfällig";"offen"))</f>
        <v/>
      </c>
      <c r="P181" s="8" t="n"/>
    </row>
    <row r="182">
      <c r="G182" s="7" t="n"/>
      <c r="H182" s="8" t="n"/>
      <c r="I182" s="4">
        <f>G182*SVERWEIS(H182;Einstellungen!$A$7:$B$9;2;FALSCH)</f>
        <v/>
      </c>
      <c r="J182" s="4">
        <f>G182+I182</f>
        <v/>
      </c>
      <c r="K182" s="9" t="n"/>
      <c r="L182" s="9" t="n"/>
      <c r="M182" s="9" t="n"/>
      <c r="N182" s="3">
        <f>DATUM(JAHR(WENN(NICHT(ISTLEER(M182));M182;WENN(NICHT(ISTLEER(L182));L182;K182)));MONAT(WENN(NICHT(ISTLEER(M182));M182;WENN(NICHT(ISTLEER(L182));L182;K182)));1)</f>
        <v/>
      </c>
      <c r="O182">
        <f>WENN(NICHT(ISTLEER(M182));"bezahlt";WENN(K182&lt;HEUTE();"überfällig";"offen"))</f>
        <v/>
      </c>
      <c r="P182" s="8" t="n"/>
    </row>
    <row r="183">
      <c r="G183" s="7" t="n"/>
      <c r="H183" s="8" t="n"/>
      <c r="I183" s="4">
        <f>G183*SVERWEIS(H183;Einstellungen!$A$7:$B$9;2;FALSCH)</f>
        <v/>
      </c>
      <c r="J183" s="4">
        <f>G183+I183</f>
        <v/>
      </c>
      <c r="K183" s="9" t="n"/>
      <c r="L183" s="9" t="n"/>
      <c r="M183" s="9" t="n"/>
      <c r="N183" s="3">
        <f>DATUM(JAHR(WENN(NICHT(ISTLEER(M183));M183;WENN(NICHT(ISTLEER(L183));L183;K183)));MONAT(WENN(NICHT(ISTLEER(M183));M183;WENN(NICHT(ISTLEER(L183));L183;K183)));1)</f>
        <v/>
      </c>
      <c r="O183">
        <f>WENN(NICHT(ISTLEER(M183));"bezahlt";WENN(K183&lt;HEUTE();"überfällig";"offen"))</f>
        <v/>
      </c>
      <c r="P183" s="8" t="n"/>
    </row>
    <row r="184">
      <c r="G184" s="7" t="n"/>
      <c r="H184" s="8" t="n"/>
      <c r="I184" s="4">
        <f>G184*SVERWEIS(H184;Einstellungen!$A$7:$B$9;2;FALSCH)</f>
        <v/>
      </c>
      <c r="J184" s="4">
        <f>G184+I184</f>
        <v/>
      </c>
      <c r="K184" s="9" t="n"/>
      <c r="L184" s="9" t="n"/>
      <c r="M184" s="9" t="n"/>
      <c r="N184" s="3">
        <f>DATUM(JAHR(WENN(NICHT(ISTLEER(M184));M184;WENN(NICHT(ISTLEER(L184));L184;K184)));MONAT(WENN(NICHT(ISTLEER(M184));M184;WENN(NICHT(ISTLEER(L184));L184;K184)));1)</f>
        <v/>
      </c>
      <c r="O184">
        <f>WENN(NICHT(ISTLEER(M184));"bezahlt";WENN(K184&lt;HEUTE();"überfällig";"offen"))</f>
        <v/>
      </c>
      <c r="P184" s="8" t="n"/>
    </row>
    <row r="185">
      <c r="G185" s="7" t="n"/>
      <c r="H185" s="8" t="n"/>
      <c r="I185" s="4">
        <f>G185*SVERWEIS(H185;Einstellungen!$A$7:$B$9;2;FALSCH)</f>
        <v/>
      </c>
      <c r="J185" s="4">
        <f>G185+I185</f>
        <v/>
      </c>
      <c r="K185" s="9" t="n"/>
      <c r="L185" s="9" t="n"/>
      <c r="M185" s="9" t="n"/>
      <c r="N185" s="3">
        <f>DATUM(JAHR(WENN(NICHT(ISTLEER(M185));M185;WENN(NICHT(ISTLEER(L185));L185;K185)));MONAT(WENN(NICHT(ISTLEER(M185));M185;WENN(NICHT(ISTLEER(L185));L185;K185)));1)</f>
        <v/>
      </c>
      <c r="O185">
        <f>WENN(NICHT(ISTLEER(M185));"bezahlt";WENN(K185&lt;HEUTE();"überfällig";"offen"))</f>
        <v/>
      </c>
      <c r="P185" s="8" t="n"/>
    </row>
    <row r="186">
      <c r="G186" s="7" t="n"/>
      <c r="H186" s="8" t="n"/>
      <c r="I186" s="4">
        <f>G186*SVERWEIS(H186;Einstellungen!$A$7:$B$9;2;FALSCH)</f>
        <v/>
      </c>
      <c r="J186" s="4">
        <f>G186+I186</f>
        <v/>
      </c>
      <c r="K186" s="9" t="n"/>
      <c r="L186" s="9" t="n"/>
      <c r="M186" s="9" t="n"/>
      <c r="N186" s="3">
        <f>DATUM(JAHR(WENN(NICHT(ISTLEER(M186));M186;WENN(NICHT(ISTLEER(L186));L186;K186)));MONAT(WENN(NICHT(ISTLEER(M186));M186;WENN(NICHT(ISTLEER(L186));L186;K186)));1)</f>
        <v/>
      </c>
      <c r="O186">
        <f>WENN(NICHT(ISTLEER(M186));"bezahlt";WENN(K186&lt;HEUTE();"überfällig";"offen"))</f>
        <v/>
      </c>
      <c r="P186" s="8" t="n"/>
    </row>
    <row r="187">
      <c r="G187" s="7" t="n"/>
      <c r="H187" s="8" t="n"/>
      <c r="I187" s="4">
        <f>G187*SVERWEIS(H187;Einstellungen!$A$7:$B$9;2;FALSCH)</f>
        <v/>
      </c>
      <c r="J187" s="4">
        <f>G187+I187</f>
        <v/>
      </c>
      <c r="K187" s="9" t="n"/>
      <c r="L187" s="9" t="n"/>
      <c r="M187" s="9" t="n"/>
      <c r="N187" s="3">
        <f>DATUM(JAHR(WENN(NICHT(ISTLEER(M187));M187;WENN(NICHT(ISTLEER(L187));L187;K187)));MONAT(WENN(NICHT(ISTLEER(M187));M187;WENN(NICHT(ISTLEER(L187));L187;K187)));1)</f>
        <v/>
      </c>
      <c r="O187">
        <f>WENN(NICHT(ISTLEER(M187));"bezahlt";WENN(K187&lt;HEUTE();"überfällig";"offen"))</f>
        <v/>
      </c>
      <c r="P187" s="8" t="n"/>
    </row>
    <row r="188">
      <c r="G188" s="7" t="n"/>
      <c r="H188" s="8" t="n"/>
      <c r="I188" s="4">
        <f>G188*SVERWEIS(H188;Einstellungen!$A$7:$B$9;2;FALSCH)</f>
        <v/>
      </c>
      <c r="J188" s="4">
        <f>G188+I188</f>
        <v/>
      </c>
      <c r="K188" s="9" t="n"/>
      <c r="L188" s="9" t="n"/>
      <c r="M188" s="9" t="n"/>
      <c r="N188" s="3">
        <f>DATUM(JAHR(WENN(NICHT(ISTLEER(M188));M188;WENN(NICHT(ISTLEER(L188));L188;K188)));MONAT(WENN(NICHT(ISTLEER(M188));M188;WENN(NICHT(ISTLEER(L188));L188;K188)));1)</f>
        <v/>
      </c>
      <c r="O188">
        <f>WENN(NICHT(ISTLEER(M188));"bezahlt";WENN(K188&lt;HEUTE();"überfällig";"offen"))</f>
        <v/>
      </c>
      <c r="P188" s="8" t="n"/>
    </row>
    <row r="189">
      <c r="G189" s="7" t="n"/>
      <c r="H189" s="8" t="n"/>
      <c r="I189" s="4">
        <f>G189*SVERWEIS(H189;Einstellungen!$A$7:$B$9;2;FALSCH)</f>
        <v/>
      </c>
      <c r="J189" s="4">
        <f>G189+I189</f>
        <v/>
      </c>
      <c r="K189" s="9" t="n"/>
      <c r="L189" s="9" t="n"/>
      <c r="M189" s="9" t="n"/>
      <c r="N189" s="3">
        <f>DATUM(JAHR(WENN(NICHT(ISTLEER(M189));M189;WENN(NICHT(ISTLEER(L189));L189;K189)));MONAT(WENN(NICHT(ISTLEER(M189));M189;WENN(NICHT(ISTLEER(L189));L189;K189)));1)</f>
        <v/>
      </c>
      <c r="O189">
        <f>WENN(NICHT(ISTLEER(M189));"bezahlt";WENN(K189&lt;HEUTE();"überfällig";"offen"))</f>
        <v/>
      </c>
      <c r="P189" s="8" t="n"/>
    </row>
    <row r="190">
      <c r="G190" s="7" t="n"/>
      <c r="H190" s="8" t="n"/>
      <c r="I190" s="4">
        <f>G190*SVERWEIS(H190;Einstellungen!$A$7:$B$9;2;FALSCH)</f>
        <v/>
      </c>
      <c r="J190" s="4">
        <f>G190+I190</f>
        <v/>
      </c>
      <c r="K190" s="9" t="n"/>
      <c r="L190" s="9" t="n"/>
      <c r="M190" s="9" t="n"/>
      <c r="N190" s="3">
        <f>DATUM(JAHR(WENN(NICHT(ISTLEER(M190));M190;WENN(NICHT(ISTLEER(L190));L190;K190)));MONAT(WENN(NICHT(ISTLEER(M190));M190;WENN(NICHT(ISTLEER(L190));L190;K190)));1)</f>
        <v/>
      </c>
      <c r="O190">
        <f>WENN(NICHT(ISTLEER(M190));"bezahlt";WENN(K190&lt;HEUTE();"überfällig";"offen"))</f>
        <v/>
      </c>
      <c r="P190" s="8" t="n"/>
    </row>
    <row r="191">
      <c r="G191" s="7" t="n"/>
      <c r="H191" s="8" t="n"/>
      <c r="I191" s="4">
        <f>G191*SVERWEIS(H191;Einstellungen!$A$7:$B$9;2;FALSCH)</f>
        <v/>
      </c>
      <c r="J191" s="4">
        <f>G191+I191</f>
        <v/>
      </c>
      <c r="K191" s="9" t="n"/>
      <c r="L191" s="9" t="n"/>
      <c r="M191" s="9" t="n"/>
      <c r="N191" s="3">
        <f>DATUM(JAHR(WENN(NICHT(ISTLEER(M191));M191;WENN(NICHT(ISTLEER(L191));L191;K191)));MONAT(WENN(NICHT(ISTLEER(M191));M191;WENN(NICHT(ISTLEER(L191));L191;K191)));1)</f>
        <v/>
      </c>
      <c r="O191">
        <f>WENN(NICHT(ISTLEER(M191));"bezahlt";WENN(K191&lt;HEUTE();"überfällig";"offen"))</f>
        <v/>
      </c>
      <c r="P191" s="8" t="n"/>
    </row>
    <row r="192">
      <c r="G192" s="7" t="n"/>
      <c r="H192" s="8" t="n"/>
      <c r="I192" s="4">
        <f>G192*SVERWEIS(H192;Einstellungen!$A$7:$B$9;2;FALSCH)</f>
        <v/>
      </c>
      <c r="J192" s="4">
        <f>G192+I192</f>
        <v/>
      </c>
      <c r="K192" s="9" t="n"/>
      <c r="L192" s="9" t="n"/>
      <c r="M192" s="9" t="n"/>
      <c r="N192" s="3">
        <f>DATUM(JAHR(WENN(NICHT(ISTLEER(M192));M192;WENN(NICHT(ISTLEER(L192));L192;K192)));MONAT(WENN(NICHT(ISTLEER(M192));M192;WENN(NICHT(ISTLEER(L192));L192;K192)));1)</f>
        <v/>
      </c>
      <c r="O192">
        <f>WENN(NICHT(ISTLEER(M192));"bezahlt";WENN(K192&lt;HEUTE();"überfällig";"offen"))</f>
        <v/>
      </c>
      <c r="P192" s="8" t="n"/>
    </row>
    <row r="193">
      <c r="G193" s="7" t="n"/>
      <c r="H193" s="8" t="n"/>
      <c r="I193" s="4">
        <f>G193*SVERWEIS(H193;Einstellungen!$A$7:$B$9;2;FALSCH)</f>
        <v/>
      </c>
      <c r="J193" s="4">
        <f>G193+I193</f>
        <v/>
      </c>
      <c r="K193" s="9" t="n"/>
      <c r="L193" s="9" t="n"/>
      <c r="M193" s="9" t="n"/>
      <c r="N193" s="3">
        <f>DATUM(JAHR(WENN(NICHT(ISTLEER(M193));M193;WENN(NICHT(ISTLEER(L193));L193;K193)));MONAT(WENN(NICHT(ISTLEER(M193));M193;WENN(NICHT(ISTLEER(L193));L193;K193)));1)</f>
        <v/>
      </c>
      <c r="O193">
        <f>WENN(NICHT(ISTLEER(M193));"bezahlt";WENN(K193&lt;HEUTE();"überfällig";"offen"))</f>
        <v/>
      </c>
      <c r="P193" s="8" t="n"/>
    </row>
    <row r="194">
      <c r="G194" s="7" t="n"/>
      <c r="H194" s="8" t="n"/>
      <c r="I194" s="4">
        <f>G194*SVERWEIS(H194;Einstellungen!$A$7:$B$9;2;FALSCH)</f>
        <v/>
      </c>
      <c r="J194" s="4">
        <f>G194+I194</f>
        <v/>
      </c>
      <c r="K194" s="9" t="n"/>
      <c r="L194" s="9" t="n"/>
      <c r="M194" s="9" t="n"/>
      <c r="N194" s="3">
        <f>DATUM(JAHR(WENN(NICHT(ISTLEER(M194));M194;WENN(NICHT(ISTLEER(L194));L194;K194)));MONAT(WENN(NICHT(ISTLEER(M194));M194;WENN(NICHT(ISTLEER(L194));L194;K194)));1)</f>
        <v/>
      </c>
      <c r="O194">
        <f>WENN(NICHT(ISTLEER(M194));"bezahlt";WENN(K194&lt;HEUTE();"überfällig";"offen"))</f>
        <v/>
      </c>
      <c r="P194" s="8" t="n"/>
    </row>
    <row r="195">
      <c r="G195" s="7" t="n"/>
      <c r="H195" s="8" t="n"/>
      <c r="I195" s="4">
        <f>G195*SVERWEIS(H195;Einstellungen!$A$7:$B$9;2;FALSCH)</f>
        <v/>
      </c>
      <c r="J195" s="4">
        <f>G195+I195</f>
        <v/>
      </c>
      <c r="K195" s="9" t="n"/>
      <c r="L195" s="9" t="n"/>
      <c r="M195" s="9" t="n"/>
      <c r="N195" s="3">
        <f>DATUM(JAHR(WENN(NICHT(ISTLEER(M195));M195;WENN(NICHT(ISTLEER(L195));L195;K195)));MONAT(WENN(NICHT(ISTLEER(M195));M195;WENN(NICHT(ISTLEER(L195));L195;K195)));1)</f>
        <v/>
      </c>
      <c r="O195">
        <f>WENN(NICHT(ISTLEER(M195));"bezahlt";WENN(K195&lt;HEUTE();"überfällig";"offen"))</f>
        <v/>
      </c>
      <c r="P195" s="8" t="n"/>
    </row>
    <row r="196">
      <c r="G196" s="7" t="n"/>
      <c r="H196" s="8" t="n"/>
      <c r="I196" s="4">
        <f>G196*SVERWEIS(H196;Einstellungen!$A$7:$B$9;2;FALSCH)</f>
        <v/>
      </c>
      <c r="J196" s="4">
        <f>G196+I196</f>
        <v/>
      </c>
      <c r="K196" s="9" t="n"/>
      <c r="L196" s="9" t="n"/>
      <c r="M196" s="9" t="n"/>
      <c r="N196" s="3">
        <f>DATUM(JAHR(WENN(NICHT(ISTLEER(M196));M196;WENN(NICHT(ISTLEER(L196));L196;K196)));MONAT(WENN(NICHT(ISTLEER(M196));M196;WENN(NICHT(ISTLEER(L196));L196;K196)));1)</f>
        <v/>
      </c>
      <c r="O196">
        <f>WENN(NICHT(ISTLEER(M196));"bezahlt";WENN(K196&lt;HEUTE();"überfällig";"offen"))</f>
        <v/>
      </c>
      <c r="P196" s="8" t="n"/>
    </row>
    <row r="197">
      <c r="G197" s="7" t="n"/>
      <c r="H197" s="8" t="n"/>
      <c r="I197" s="4">
        <f>G197*SVERWEIS(H197;Einstellungen!$A$7:$B$9;2;FALSCH)</f>
        <v/>
      </c>
      <c r="J197" s="4">
        <f>G197+I197</f>
        <v/>
      </c>
      <c r="K197" s="9" t="n"/>
      <c r="L197" s="9" t="n"/>
      <c r="M197" s="9" t="n"/>
      <c r="N197" s="3">
        <f>DATUM(JAHR(WENN(NICHT(ISTLEER(M197));M197;WENN(NICHT(ISTLEER(L197));L197;K197)));MONAT(WENN(NICHT(ISTLEER(M197));M197;WENN(NICHT(ISTLEER(L197));L197;K197)));1)</f>
        <v/>
      </c>
      <c r="O197">
        <f>WENN(NICHT(ISTLEER(M197));"bezahlt";WENN(K197&lt;HEUTE();"überfällig";"offen"))</f>
        <v/>
      </c>
      <c r="P197" s="8" t="n"/>
    </row>
    <row r="198">
      <c r="G198" s="7" t="n"/>
      <c r="H198" s="8" t="n"/>
      <c r="I198" s="4">
        <f>G198*SVERWEIS(H198;Einstellungen!$A$7:$B$9;2;FALSCH)</f>
        <v/>
      </c>
      <c r="J198" s="4">
        <f>G198+I198</f>
        <v/>
      </c>
      <c r="K198" s="9" t="n"/>
      <c r="L198" s="9" t="n"/>
      <c r="M198" s="9" t="n"/>
      <c r="N198" s="3">
        <f>DATUM(JAHR(WENN(NICHT(ISTLEER(M198));M198;WENN(NICHT(ISTLEER(L198));L198;K198)));MONAT(WENN(NICHT(ISTLEER(M198));M198;WENN(NICHT(ISTLEER(L198));L198;K198)));1)</f>
        <v/>
      </c>
      <c r="O198">
        <f>WENN(NICHT(ISTLEER(M198));"bezahlt";WENN(K198&lt;HEUTE();"überfällig";"offen"))</f>
        <v/>
      </c>
      <c r="P198" s="8" t="n"/>
    </row>
    <row r="199">
      <c r="G199" s="7" t="n"/>
      <c r="H199" s="8" t="n"/>
      <c r="I199" s="4">
        <f>G199*SVERWEIS(H199;Einstellungen!$A$7:$B$9;2;FALSCH)</f>
        <v/>
      </c>
      <c r="J199" s="4">
        <f>G199+I199</f>
        <v/>
      </c>
      <c r="K199" s="9" t="n"/>
      <c r="L199" s="9" t="n"/>
      <c r="M199" s="9" t="n"/>
      <c r="N199" s="3">
        <f>DATUM(JAHR(WENN(NICHT(ISTLEER(M199));M199;WENN(NICHT(ISTLEER(L199));L199;K199)));MONAT(WENN(NICHT(ISTLEER(M199));M199;WENN(NICHT(ISTLEER(L199));L199;K199)));1)</f>
        <v/>
      </c>
      <c r="O199">
        <f>WENN(NICHT(ISTLEER(M199));"bezahlt";WENN(K199&lt;HEUTE();"überfällig";"offen"))</f>
        <v/>
      </c>
      <c r="P199" s="8" t="n"/>
    </row>
    <row r="200">
      <c r="G200" s="7" t="n"/>
      <c r="H200" s="8" t="n"/>
      <c r="I200" s="4">
        <f>G200*SVERWEIS(H200;Einstellungen!$A$7:$B$9;2;FALSCH)</f>
        <v/>
      </c>
      <c r="J200" s="4">
        <f>G200+I200</f>
        <v/>
      </c>
      <c r="K200" s="9" t="n"/>
      <c r="L200" s="9" t="n"/>
      <c r="M200" s="9" t="n"/>
      <c r="N200" s="3">
        <f>DATUM(JAHR(WENN(NICHT(ISTLEER(M200));M200;WENN(NICHT(ISTLEER(L200));L200;K200)));MONAT(WENN(NICHT(ISTLEER(M200));M200;WENN(NICHT(ISTLEER(L200));L200;K200)));1)</f>
        <v/>
      </c>
      <c r="O200">
        <f>WENN(NICHT(ISTLEER(M200));"bezahlt";WENN(K200&lt;HEUTE();"überfällig";"offen"))</f>
        <v/>
      </c>
      <c r="P200" s="8" t="n"/>
    </row>
  </sheetData>
  <autoFilter ref="A1:P200"/>
  <dataValidations count="2">
    <dataValidation sqref="B2:B200" showDropDown="0" showInputMessage="0" showErrorMessage="0" allowBlank="1" type="list">
      <formula1>Einstellungen!$A$12:$A$13</formula1>
    </dataValidation>
    <dataValidation sqref="H2:H200" showDropDown="0" showInputMessage="0" showErrorMessage="0" allowBlank="1" type="list">
      <formula1>Einstellungen!$A$7:$A$9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20" customWidth="1" min="1" max="1"/>
    <col width="18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0">
        <f>Einstellungen!$B$1</f>
        <v/>
      </c>
    </row>
    <row r="2">
      <c r="A2" s="11" t="inlineStr">
        <is>
          <t>Monat</t>
        </is>
      </c>
      <c r="B2" s="11" t="inlineStr">
        <is>
          <t>Anfangsbestand €</t>
        </is>
      </c>
      <c r="C2" s="11" t="inlineStr">
        <is>
          <t>Einzahlungen €</t>
        </is>
      </c>
      <c r="D2" s="11" t="inlineStr">
        <is>
          <t>Auszahlungen €</t>
        </is>
      </c>
      <c r="E2" s="11" t="inlineStr">
        <is>
          <t>Saldo Monat €</t>
        </is>
      </c>
      <c r="F2" s="11" t="inlineStr">
        <is>
          <t>Endbestand €</t>
        </is>
      </c>
    </row>
    <row r="3">
      <c r="A3" s="12">
        <f>Einstellungen!$B$2</f>
        <v/>
      </c>
      <c r="B3" s="4">
        <f>Einstellungen!$B$3</f>
        <v/>
      </c>
      <c r="C3" s="4">
        <f>SUMMEWENNS(Zahlungsplanung!$J:$J;Zahlungsplanung!$B:$B;"Einzahlung";Zahlungsplanung!$N:$N;A3)</f>
        <v/>
      </c>
      <c r="D3" s="4">
        <f>SUMMEWENNS(Zahlungsplanung!$J:$J;Zahlungsplanung!$B:$B;"Auszahlung";Zahlungsplanung!$N:$N;A3)</f>
        <v/>
      </c>
      <c r="E3" s="4">
        <f>C3-D3</f>
        <v/>
      </c>
      <c r="F3" s="4">
        <f>B3+E3</f>
        <v/>
      </c>
    </row>
    <row r="4">
      <c r="A4" s="12">
        <f>EDATUM(A3;1)</f>
        <v/>
      </c>
      <c r="B4" s="4">
        <f>F3</f>
        <v/>
      </c>
      <c r="C4" s="4">
        <f>SUMMEWENNS(Zahlungsplanung!$J:$J;Zahlungsplanung!$B:$B;"Einzahlung";Zahlungsplanung!$N:$N;A4)</f>
        <v/>
      </c>
      <c r="D4" s="4">
        <f>SUMMEWENNS(Zahlungsplanung!$J:$J;Zahlungsplanung!$B:$B;"Auszahlung";Zahlungsplanung!$N:$N;A4)</f>
        <v/>
      </c>
      <c r="E4" s="4">
        <f>C4-D4</f>
        <v/>
      </c>
      <c r="F4" s="4">
        <f>B4+E4</f>
        <v/>
      </c>
    </row>
    <row r="5">
      <c r="A5" s="12">
        <f>EDATUM(A4;1)</f>
        <v/>
      </c>
      <c r="B5" s="4">
        <f>F4</f>
        <v/>
      </c>
      <c r="C5" s="4">
        <f>SUMMEWENNS(Zahlungsplanung!$J:$J;Zahlungsplanung!$B:$B;"Einzahlung";Zahlungsplanung!$N:$N;A5)</f>
        <v/>
      </c>
      <c r="D5" s="4">
        <f>SUMMEWENNS(Zahlungsplanung!$J:$J;Zahlungsplanung!$B:$B;"Auszahlung";Zahlungsplanung!$N:$N;A5)</f>
        <v/>
      </c>
      <c r="E5" s="4">
        <f>C5-D5</f>
        <v/>
      </c>
      <c r="F5" s="4">
        <f>B5+E5</f>
        <v/>
      </c>
    </row>
    <row r="6">
      <c r="A6" s="12">
        <f>EDATUM(A5;1)</f>
        <v/>
      </c>
      <c r="B6" s="4">
        <f>F5</f>
        <v/>
      </c>
      <c r="C6" s="4">
        <f>SUMMEWENNS(Zahlungsplanung!$J:$J;Zahlungsplanung!$B:$B;"Einzahlung";Zahlungsplanung!$N:$N;A6)</f>
        <v/>
      </c>
      <c r="D6" s="4">
        <f>SUMMEWENNS(Zahlungsplanung!$J:$J;Zahlungsplanung!$B:$B;"Auszahlung";Zahlungsplanung!$N:$N;A6)</f>
        <v/>
      </c>
      <c r="E6" s="4">
        <f>C6-D6</f>
        <v/>
      </c>
      <c r="F6" s="4">
        <f>B6+E6</f>
        <v/>
      </c>
    </row>
    <row r="7">
      <c r="A7" s="12">
        <f>EDATUM(A6;1)</f>
        <v/>
      </c>
      <c r="B7" s="4">
        <f>F6</f>
        <v/>
      </c>
      <c r="C7" s="4">
        <f>SUMMEWENNS(Zahlungsplanung!$J:$J;Zahlungsplanung!$B:$B;"Einzahlung";Zahlungsplanung!$N:$N;A7)</f>
        <v/>
      </c>
      <c r="D7" s="4">
        <f>SUMMEWENNS(Zahlungsplanung!$J:$J;Zahlungsplanung!$B:$B;"Auszahlung";Zahlungsplanung!$N:$N;A7)</f>
        <v/>
      </c>
      <c r="E7" s="4">
        <f>C7-D7</f>
        <v/>
      </c>
      <c r="F7" s="4">
        <f>B7+E7</f>
        <v/>
      </c>
    </row>
    <row r="8">
      <c r="A8" s="12">
        <f>EDATUM(A7;1)</f>
        <v/>
      </c>
      <c r="B8" s="4">
        <f>F7</f>
        <v/>
      </c>
      <c r="C8" s="4">
        <f>SUMMEWENNS(Zahlungsplanung!$J:$J;Zahlungsplanung!$B:$B;"Einzahlung";Zahlungsplanung!$N:$N;A8)</f>
        <v/>
      </c>
      <c r="D8" s="4">
        <f>SUMMEWENNS(Zahlungsplanung!$J:$J;Zahlungsplanung!$B:$B;"Auszahlung";Zahlungsplanung!$N:$N;A8)</f>
        <v/>
      </c>
      <c r="E8" s="4">
        <f>C8-D8</f>
        <v/>
      </c>
      <c r="F8" s="4">
        <f>B8+E8</f>
        <v/>
      </c>
    </row>
    <row r="9">
      <c r="A9" s="12">
        <f>EDATUM(A8;1)</f>
        <v/>
      </c>
      <c r="B9" s="4">
        <f>F8</f>
        <v/>
      </c>
      <c r="C9" s="4">
        <f>SUMMEWENNS(Zahlungsplanung!$J:$J;Zahlungsplanung!$B:$B;"Einzahlung";Zahlungsplanung!$N:$N;A9)</f>
        <v/>
      </c>
      <c r="D9" s="4">
        <f>SUMMEWENNS(Zahlungsplanung!$J:$J;Zahlungsplanung!$B:$B;"Auszahlung";Zahlungsplanung!$N:$N;A9)</f>
        <v/>
      </c>
      <c r="E9" s="4">
        <f>C9-D9</f>
        <v/>
      </c>
      <c r="F9" s="4">
        <f>B9+E9</f>
        <v/>
      </c>
    </row>
    <row r="10">
      <c r="A10" s="12">
        <f>EDATUM(A9;1)</f>
        <v/>
      </c>
      <c r="B10" s="4">
        <f>F9</f>
        <v/>
      </c>
      <c r="C10" s="4">
        <f>SUMMEWENNS(Zahlungsplanung!$J:$J;Zahlungsplanung!$B:$B;"Einzahlung";Zahlungsplanung!$N:$N;A10)</f>
        <v/>
      </c>
      <c r="D10" s="4">
        <f>SUMMEWENNS(Zahlungsplanung!$J:$J;Zahlungsplanung!$B:$B;"Auszahlung";Zahlungsplanung!$N:$N;A10)</f>
        <v/>
      </c>
      <c r="E10" s="4">
        <f>C10-D10</f>
        <v/>
      </c>
      <c r="F10" s="4">
        <f>B10+E10</f>
        <v/>
      </c>
    </row>
    <row r="11">
      <c r="A11" s="12">
        <f>EDATUM(A10;1)</f>
        <v/>
      </c>
      <c r="B11" s="4">
        <f>F10</f>
        <v/>
      </c>
      <c r="C11" s="4">
        <f>SUMMEWENNS(Zahlungsplanung!$J:$J;Zahlungsplanung!$B:$B;"Einzahlung";Zahlungsplanung!$N:$N;A11)</f>
        <v/>
      </c>
      <c r="D11" s="4">
        <f>SUMMEWENNS(Zahlungsplanung!$J:$J;Zahlungsplanung!$B:$B;"Auszahlung";Zahlungsplanung!$N:$N;A11)</f>
        <v/>
      </c>
      <c r="E11" s="4">
        <f>C11-D11</f>
        <v/>
      </c>
      <c r="F11" s="4">
        <f>B11+E11</f>
        <v/>
      </c>
    </row>
    <row r="12">
      <c r="A12" s="12">
        <f>EDATUM(A11;1)</f>
        <v/>
      </c>
      <c r="B12" s="4">
        <f>F11</f>
        <v/>
      </c>
      <c r="C12" s="4">
        <f>SUMMEWENNS(Zahlungsplanung!$J:$J;Zahlungsplanung!$B:$B;"Einzahlung";Zahlungsplanung!$N:$N;A12)</f>
        <v/>
      </c>
      <c r="D12" s="4">
        <f>SUMMEWENNS(Zahlungsplanung!$J:$J;Zahlungsplanung!$B:$B;"Auszahlung";Zahlungsplanung!$N:$N;A12)</f>
        <v/>
      </c>
      <c r="E12" s="4">
        <f>C12-D12</f>
        <v/>
      </c>
      <c r="F12" s="4">
        <f>B12+E12</f>
        <v/>
      </c>
    </row>
    <row r="13">
      <c r="A13" s="12">
        <f>EDATUM(A12;1)</f>
        <v/>
      </c>
      <c r="B13" s="4">
        <f>F12</f>
        <v/>
      </c>
      <c r="C13" s="4">
        <f>SUMMEWENNS(Zahlungsplanung!$J:$J;Zahlungsplanung!$B:$B;"Einzahlung";Zahlungsplanung!$N:$N;A13)</f>
        <v/>
      </c>
      <c r="D13" s="4">
        <f>SUMMEWENNS(Zahlungsplanung!$J:$J;Zahlungsplanung!$B:$B;"Auszahlung";Zahlungsplanung!$N:$N;A13)</f>
        <v/>
      </c>
      <c r="E13" s="4">
        <f>C13-D13</f>
        <v/>
      </c>
      <c r="F13" s="4">
        <f>B13+E13</f>
        <v/>
      </c>
    </row>
    <row r="15">
      <c r="A15" s="13" t="inlineStr">
        <is>
          <t>Gesamte Einzahlungen (€)</t>
        </is>
      </c>
      <c r="B15" s="4">
        <f>SUMME(C3:C13)</f>
        <v/>
      </c>
    </row>
    <row r="16">
      <c r="A16" s="13" t="inlineStr">
        <is>
          <t>Gesamte Auszahlungen (€)</t>
        </is>
      </c>
      <c r="B16" s="4">
        <f>SUMME(D3:D13)</f>
        <v/>
      </c>
    </row>
    <row r="17">
      <c r="A17" s="13" t="inlineStr">
        <is>
          <t>Durchschnittlicher Endbestand (€)</t>
        </is>
      </c>
      <c r="B17" s="4">
        <f>MITTELWERT(F3:F13)</f>
        <v/>
      </c>
    </row>
  </sheetData>
  <autoFilter ref="A2:F13"/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2025-11-09T16:32:19Z</dcterms:created>
  <dcterms:modified xmlns:dcterms="http://purl.org/dc/terms/" xmlns:xsi="http://www.w3.org/2001/XMLSchema-instance" xsi:type="dcterms:W3CDTF">2025-11-09T16:32:19Z</dcterms:modified>
</cp:coreProperties>
</file>