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Reinigungsplan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4">
    <numFmt formatCode="yyyy-mm-dd h:mm:ss" numFmtId="164"/>
    <numFmt formatCode="DD.MM.YYYY" numFmtId="165"/>
    <numFmt formatCode="0.0" numFmtId="166"/>
    <numFmt formatCode="€#,##0.00" numFmtId="167"/>
  </numFmts>
  <fonts count="3">
    <font>
      <name val="Calibri"/>
      <family val="2"/>
      <color theme="1"/>
      <sz val="11"/>
      <scheme val="minor"/>
    </font>
    <font>
      <b val="1"/>
      <color rgb="00FFFFFF"/>
    </font>
    <font>
      <b val="1"/>
    </font>
  </fonts>
  <fills count="7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  <fill>
      <patternFill patternType="solid">
        <fgColor rgb="00FFC000"/>
        <bgColor rgb="00FFC00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5">
    <xf borderId="0" fillId="0" fontId="0" numFmtId="0" pivotButton="0" quotePrefix="0" xfId="0"/>
    <xf applyAlignment="1" borderId="0" fillId="2" fontId="1" numFmtId="0" pivotButton="0" quotePrefix="0" xfId="0">
      <alignment horizontal="center"/>
    </xf>
    <xf applyAlignment="1" borderId="1" fillId="3" fontId="2" numFmtId="0" pivotButton="0" quotePrefix="0" xfId="0">
      <alignment horizontal="center"/>
    </xf>
    <xf applyAlignment="1" borderId="1" fillId="4" fontId="0" numFmtId="165" pivotButton="0" quotePrefix="0" xfId="0">
      <alignment horizontal="left"/>
    </xf>
    <xf applyAlignment="1" borderId="1" fillId="4" fontId="0" numFmtId="0" pivotButton="0" quotePrefix="0" xfId="0">
      <alignment horizontal="left"/>
    </xf>
    <xf applyAlignment="1" borderId="1" fillId="4" fontId="0" numFmtId="166" pivotButton="0" quotePrefix="0" xfId="0">
      <alignment horizontal="right"/>
    </xf>
    <xf applyAlignment="1" borderId="1" fillId="4" fontId="0" numFmtId="167" pivotButton="0" quotePrefix="0" xfId="0">
      <alignment horizontal="right"/>
    </xf>
    <xf applyAlignment="1" borderId="1" fillId="5" fontId="0" numFmtId="165" pivotButton="0" quotePrefix="0" xfId="0">
      <alignment horizontal="left"/>
    </xf>
    <xf applyAlignment="1" borderId="1" fillId="5" fontId="0" numFmtId="0" pivotButton="0" quotePrefix="0" xfId="0">
      <alignment horizontal="left"/>
    </xf>
    <xf applyAlignment="1" borderId="1" fillId="5" fontId="0" numFmtId="166" pivotButton="0" quotePrefix="0" xfId="0">
      <alignment horizontal="right"/>
    </xf>
    <xf applyAlignment="1" borderId="1" fillId="5" fontId="0" numFmtId="167" pivotButton="0" quotePrefix="0" xfId="0">
      <alignment horizontal="right"/>
    </xf>
    <xf applyAlignment="1" borderId="1" fillId="6" fontId="2" numFmtId="0" pivotButton="0" quotePrefix="0" xfId="0">
      <alignment horizontal="center"/>
    </xf>
    <xf applyAlignment="1" borderId="1" fillId="0" fontId="0" numFmtId="0" pivotButton="0" quotePrefix="0" xfId="0">
      <alignment horizontal="left"/>
    </xf>
    <xf applyAlignment="1" borderId="1" fillId="0" fontId="0" numFmtId="167" pivotButton="0" quotePrefix="0" xfId="0">
      <alignment horizontal="right"/>
    </xf>
    <xf applyAlignment="1" borderId="1" fillId="0" fontId="0" numFmtId="166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Monatliche Reinigungskosten und -dauer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'Reinigungsplan'!B64</f>
            </strRef>
          </tx>
          <spPr>
            <a:ln xmlns:a="http://schemas.openxmlformats.org/drawingml/2006/main">
              <a:prstDash val="solid"/>
            </a:ln>
          </spPr>
          <cat>
            <numRef>
              <f>'Reinigungsplan'!$A$65:$A$76</f>
            </numRef>
          </cat>
          <val>
            <numRef>
              <f>'Reinigungsplan'!$B$65:$B$76</f>
            </numRef>
          </val>
        </ser>
        <ser>
          <idx val="1"/>
          <order val="1"/>
          <tx>
            <strRef>
              <f>'Reinigungsplan'!C64</f>
            </strRef>
          </tx>
          <spPr>
            <a:ln xmlns:a="http://schemas.openxmlformats.org/drawingml/2006/main">
              <a:prstDash val="solid"/>
            </a:ln>
          </spPr>
          <cat>
            <numRef>
              <f>'Reinigungsplan'!$A$65:$A$76</f>
            </numRef>
          </cat>
          <val>
            <numRef>
              <f>'Reinigungsplan'!$C$65:$C$76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Monat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Kosten/Dauer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0</col>
      <colOff>0</colOff>
      <row>77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76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cols>
    <col customWidth="1" max="1" min="1" width="20"/>
    <col customWidth="1" max="2" min="2" width="20"/>
    <col customWidth="1" max="3" min="3" width="20"/>
    <col customWidth="1" max="4" min="4" width="20"/>
    <col customWidth="1" max="5" min="5" width="20"/>
    <col customWidth="1" max="6" min="6" width="20"/>
  </cols>
  <sheetData>
    <row r="1">
      <c r="A1" s="1" t="inlineStr">
        <is>
          <t>Reinigungsplan Excel Vorlage</t>
        </is>
      </c>
    </row>
    <row r="2">
      <c r="A2" s="2" t="inlineStr">
        <is>
          <t>Datum</t>
        </is>
      </c>
      <c r="B2" s="2" t="inlineStr">
        <is>
          <t>Bereich</t>
        </is>
      </c>
      <c r="C2" s="2" t="inlineStr">
        <is>
          <t>Aufgabe</t>
        </is>
      </c>
      <c r="D2" s="2" t="inlineStr">
        <is>
          <t>Verantwortlicher</t>
        </is>
      </c>
      <c r="E2" s="2" t="inlineStr">
        <is>
          <t>Dauer (Std)</t>
        </is>
      </c>
      <c r="F2" s="2" t="inlineStr">
        <is>
          <t>Kosten (€)</t>
        </is>
      </c>
    </row>
    <row r="3">
      <c r="A3" s="3" t="n">
        <v>44927</v>
      </c>
      <c r="B3" s="4" t="inlineStr">
        <is>
          <t>Eingang</t>
        </is>
      </c>
      <c r="C3" s="4" t="inlineStr">
        <is>
          <t>Müll leeren</t>
        </is>
      </c>
      <c r="D3" s="4" t="inlineStr">
        <is>
          <t>Lukas Fischer</t>
        </is>
      </c>
      <c r="E3" s="5" t="n">
        <v>1.767598900249195</v>
      </c>
      <c r="F3" s="6" t="n">
        <v>40.40391448854119</v>
      </c>
    </row>
    <row r="4">
      <c r="A4" s="7" t="n">
        <v>44934</v>
      </c>
      <c r="B4" s="8" t="inlineStr">
        <is>
          <t>Sanitär</t>
        </is>
      </c>
      <c r="C4" s="8" t="inlineStr">
        <is>
          <t>Müll leeren</t>
        </is>
      </c>
      <c r="D4" s="8" t="inlineStr">
        <is>
          <t>Claudia Neumann</t>
        </is>
      </c>
      <c r="E4" s="9" t="n">
        <v>1.020409639187012</v>
      </c>
      <c r="F4" s="10" t="n">
        <v>19.00301984027334</v>
      </c>
    </row>
    <row r="5">
      <c r="A5" s="3" t="n">
        <v>44941</v>
      </c>
      <c r="B5" s="4" t="inlineStr">
        <is>
          <t>Eingang</t>
        </is>
      </c>
      <c r="C5" s="4" t="inlineStr">
        <is>
          <t>Wischen</t>
        </is>
      </c>
      <c r="D5" s="4" t="inlineStr">
        <is>
          <t>Hans Müller</t>
        </is>
      </c>
      <c r="E5" s="5" t="n">
        <v>2.903994075123193</v>
      </c>
      <c r="F5" s="6" t="n">
        <v>49.67096071531032</v>
      </c>
    </row>
    <row r="6">
      <c r="A6" s="7" t="n">
        <v>44948</v>
      </c>
      <c r="B6" s="8" t="inlineStr">
        <is>
          <t>Büro</t>
        </is>
      </c>
      <c r="C6" s="8" t="inlineStr">
        <is>
          <t>Fenster putzen</t>
        </is>
      </c>
      <c r="D6" s="8" t="inlineStr">
        <is>
          <t>Lukas Fischer</t>
        </is>
      </c>
      <c r="E6" s="9" t="n">
        <v>2.130292348847202</v>
      </c>
      <c r="F6" s="10" t="n">
        <v>51.7785298259507</v>
      </c>
    </row>
    <row r="7">
      <c r="A7" s="3" t="n">
        <v>44955</v>
      </c>
      <c r="B7" s="4" t="inlineStr">
        <is>
          <t>Sanitär</t>
        </is>
      </c>
      <c r="C7" s="4" t="inlineStr">
        <is>
          <t>Desinfizieren</t>
        </is>
      </c>
      <c r="D7" s="4" t="inlineStr">
        <is>
          <t>Hans Müller</t>
        </is>
      </c>
      <c r="E7" s="5" t="n">
        <v>1.568998045050967</v>
      </c>
      <c r="F7" s="6" t="n">
        <v>25.9919352540457</v>
      </c>
    </row>
    <row r="8">
      <c r="A8" s="7" t="n">
        <v>44958</v>
      </c>
      <c r="B8" s="8" t="inlineStr">
        <is>
          <t>Büro</t>
        </is>
      </c>
      <c r="C8" s="8" t="inlineStr">
        <is>
          <t>Wischen</t>
        </is>
      </c>
      <c r="D8" s="8" t="inlineStr">
        <is>
          <t>Hans Müller</t>
        </is>
      </c>
      <c r="E8" s="9" t="n">
        <v>1.773522461347067</v>
      </c>
      <c r="F8" s="10" t="n">
        <v>40.76691034632461</v>
      </c>
    </row>
    <row r="9">
      <c r="A9" s="3" t="n">
        <v>44965</v>
      </c>
      <c r="B9" s="4" t="inlineStr">
        <is>
          <t>Eingang</t>
        </is>
      </c>
      <c r="C9" s="4" t="inlineStr">
        <is>
          <t>Staubsaugen</t>
        </is>
      </c>
      <c r="D9" s="4" t="inlineStr">
        <is>
          <t>Lukas Fischer</t>
        </is>
      </c>
      <c r="E9" s="5" t="n">
        <v>1.681773245453987</v>
      </c>
      <c r="F9" s="6" t="n">
        <v>33.31196789319772</v>
      </c>
    </row>
    <row r="10">
      <c r="A10" s="7" t="n">
        <v>44972</v>
      </c>
      <c r="B10" s="8" t="inlineStr">
        <is>
          <t>Eingang</t>
        </is>
      </c>
      <c r="C10" s="8" t="inlineStr">
        <is>
          <t>Staubsaugen</t>
        </is>
      </c>
      <c r="D10" s="8" t="inlineStr">
        <is>
          <t>Claudia Neumann</t>
        </is>
      </c>
      <c r="E10" s="9" t="n">
        <v>1.292096362801821</v>
      </c>
      <c r="F10" s="10" t="n">
        <v>22.83224585340891</v>
      </c>
    </row>
    <row r="11">
      <c r="A11" s="3" t="n">
        <v>44979</v>
      </c>
      <c r="B11" s="4" t="inlineStr">
        <is>
          <t>Sanitär</t>
        </is>
      </c>
      <c r="C11" s="4" t="inlineStr">
        <is>
          <t>Wischen</t>
        </is>
      </c>
      <c r="D11" s="4" t="inlineStr">
        <is>
          <t>Peter Braun</t>
        </is>
      </c>
      <c r="E11" s="5" t="n">
        <v>0.7381693228715936</v>
      </c>
      <c r="F11" s="6" t="n">
        <v>17.20884805896742</v>
      </c>
    </row>
    <row r="12">
      <c r="A12" s="7" t="n">
        <v>44986</v>
      </c>
      <c r="B12" s="8" t="inlineStr">
        <is>
          <t>Küche</t>
        </is>
      </c>
      <c r="C12" s="8" t="inlineStr">
        <is>
          <t>Desinfizieren</t>
        </is>
      </c>
      <c r="D12" s="8" t="inlineStr">
        <is>
          <t>Claudia Neumann</t>
        </is>
      </c>
      <c r="E12" s="9" t="n">
        <v>1.698460701791437</v>
      </c>
      <c r="F12" s="10" t="n">
        <v>34.89306878390158</v>
      </c>
    </row>
    <row r="13">
      <c r="A13" s="3" t="n">
        <v>44993</v>
      </c>
      <c r="B13" s="4" t="inlineStr">
        <is>
          <t>Eingang</t>
        </is>
      </c>
      <c r="C13" s="4" t="inlineStr">
        <is>
          <t>Staubsaugen</t>
        </is>
      </c>
      <c r="D13" s="4" t="inlineStr">
        <is>
          <t>Anna Schmidt</t>
        </is>
      </c>
      <c r="E13" s="5" t="n">
        <v>2.265837043717289</v>
      </c>
      <c r="F13" s="6" t="n">
        <v>52.00586614010206</v>
      </c>
    </row>
    <row r="14">
      <c r="A14" s="7" t="n">
        <v>45000</v>
      </c>
      <c r="B14" s="8" t="inlineStr">
        <is>
          <t>Sanitär</t>
        </is>
      </c>
      <c r="C14" s="8" t="inlineStr">
        <is>
          <t>Fenster putzen</t>
        </is>
      </c>
      <c r="D14" s="8" t="inlineStr">
        <is>
          <t>Anna Schmidt</t>
        </is>
      </c>
      <c r="E14" s="9" t="n">
        <v>2.209677146936894</v>
      </c>
      <c r="F14" s="10" t="n">
        <v>48.70910513361433</v>
      </c>
    </row>
    <row r="15">
      <c r="A15" s="3" t="n">
        <v>45007</v>
      </c>
      <c r="B15" s="4" t="inlineStr">
        <is>
          <t>Eingang</t>
        </is>
      </c>
      <c r="C15" s="4" t="inlineStr">
        <is>
          <t>Müll leeren</t>
        </is>
      </c>
      <c r="D15" s="4" t="inlineStr">
        <is>
          <t>Anna Schmidt</t>
        </is>
      </c>
      <c r="E15" s="5" t="n">
        <v>2.367165869250018</v>
      </c>
      <c r="F15" s="6" t="n">
        <v>48.61913034201263</v>
      </c>
    </row>
    <row r="16">
      <c r="A16" s="7" t="n">
        <v>45014</v>
      </c>
      <c r="B16" s="8" t="inlineStr">
        <is>
          <t>Eingang</t>
        </is>
      </c>
      <c r="C16" s="8" t="inlineStr">
        <is>
          <t>Fenster putzen</t>
        </is>
      </c>
      <c r="D16" s="8" t="inlineStr">
        <is>
          <t>Hans Müller</t>
        </is>
      </c>
      <c r="E16" s="9" t="n">
        <v>2.04294331949327</v>
      </c>
      <c r="F16" s="10" t="n">
        <v>42.3567298754221</v>
      </c>
    </row>
    <row r="17">
      <c r="A17" s="3" t="n">
        <v>45017</v>
      </c>
      <c r="B17" s="4" t="inlineStr">
        <is>
          <t>Sanitär</t>
        </is>
      </c>
      <c r="C17" s="4" t="inlineStr">
        <is>
          <t>Wischen</t>
        </is>
      </c>
      <c r="D17" s="4" t="inlineStr">
        <is>
          <t>Peter Braun</t>
        </is>
      </c>
      <c r="E17" s="5" t="n">
        <v>2.460586899605904</v>
      </c>
      <c r="F17" s="6" t="n">
        <v>43.53937709491095</v>
      </c>
    </row>
    <row r="18">
      <c r="A18" s="7" t="n">
        <v>45024</v>
      </c>
      <c r="B18" s="8" t="inlineStr">
        <is>
          <t>Flur</t>
        </is>
      </c>
      <c r="C18" s="8" t="inlineStr">
        <is>
          <t>Wischen</t>
        </is>
      </c>
      <c r="D18" s="8" t="inlineStr">
        <is>
          <t>Claudia Neumann</t>
        </is>
      </c>
      <c r="E18" s="9" t="n">
        <v>2.504609226739832</v>
      </c>
      <c r="F18" s="10" t="n">
        <v>58.27472597374662</v>
      </c>
    </row>
    <row r="19">
      <c r="A19" s="3" t="n">
        <v>45031</v>
      </c>
      <c r="B19" s="4" t="inlineStr">
        <is>
          <t>Flur</t>
        </is>
      </c>
      <c r="C19" s="4" t="inlineStr">
        <is>
          <t>Fenster putzen</t>
        </is>
      </c>
      <c r="D19" s="4" t="inlineStr">
        <is>
          <t>Anna Schmidt</t>
        </is>
      </c>
      <c r="E19" s="5" t="n">
        <v>2.25580639514942</v>
      </c>
      <c r="F19" s="6" t="n">
        <v>36.89924807858655</v>
      </c>
    </row>
    <row r="20">
      <c r="A20" s="7" t="n">
        <v>45038</v>
      </c>
      <c r="B20" s="8" t="inlineStr">
        <is>
          <t>Küche</t>
        </is>
      </c>
      <c r="C20" s="8" t="inlineStr">
        <is>
          <t>Wischen</t>
        </is>
      </c>
      <c r="D20" s="8" t="inlineStr">
        <is>
          <t>Peter Braun</t>
        </is>
      </c>
      <c r="E20" s="9" t="n">
        <v>0.7514066602429967</v>
      </c>
      <c r="F20" s="10" t="n">
        <v>15.19669305173677</v>
      </c>
    </row>
    <row r="21">
      <c r="A21" s="3" t="n">
        <v>45045</v>
      </c>
      <c r="B21" s="4" t="inlineStr">
        <is>
          <t>Flur</t>
        </is>
      </c>
      <c r="C21" s="4" t="inlineStr">
        <is>
          <t>Desinfizieren</t>
        </is>
      </c>
      <c r="D21" s="4" t="inlineStr">
        <is>
          <t>Anna Schmidt</t>
        </is>
      </c>
      <c r="E21" s="5" t="n">
        <v>1.212020318195576</v>
      </c>
      <c r="F21" s="6" t="n">
        <v>28.64790425787145</v>
      </c>
    </row>
    <row r="22">
      <c r="A22" s="7" t="n">
        <v>45047</v>
      </c>
      <c r="B22" s="8" t="inlineStr">
        <is>
          <t>Büro</t>
        </is>
      </c>
      <c r="C22" s="8" t="inlineStr">
        <is>
          <t>Fenster putzen</t>
        </is>
      </c>
      <c r="D22" s="8" t="inlineStr">
        <is>
          <t>Anna Schmidt</t>
        </is>
      </c>
      <c r="E22" s="9" t="n">
        <v>0.5572268910673266</v>
      </c>
      <c r="F22" s="10" t="n">
        <v>10.60289813422962</v>
      </c>
    </row>
    <row r="23">
      <c r="A23" s="3" t="n">
        <v>45054</v>
      </c>
      <c r="B23" s="4" t="inlineStr">
        <is>
          <t>Büro</t>
        </is>
      </c>
      <c r="C23" s="4" t="inlineStr">
        <is>
          <t>Müll leeren</t>
        </is>
      </c>
      <c r="D23" s="4" t="inlineStr">
        <is>
          <t>Anna Schmidt</t>
        </is>
      </c>
      <c r="E23" s="5" t="n">
        <v>2.046874294948702</v>
      </c>
      <c r="F23" s="6" t="n">
        <v>35.61512751450522</v>
      </c>
    </row>
    <row r="24">
      <c r="A24" s="7" t="n">
        <v>45061</v>
      </c>
      <c r="B24" s="8" t="inlineStr">
        <is>
          <t>Sanitär</t>
        </is>
      </c>
      <c r="C24" s="8" t="inlineStr">
        <is>
          <t>Desinfizieren</t>
        </is>
      </c>
      <c r="D24" s="8" t="inlineStr">
        <is>
          <t>Hans Müller</t>
        </is>
      </c>
      <c r="E24" s="9" t="n">
        <v>0.8367853842062551</v>
      </c>
      <c r="F24" s="10" t="n">
        <v>17.4412992735312</v>
      </c>
    </row>
    <row r="25">
      <c r="A25" s="3" t="n">
        <v>45068</v>
      </c>
      <c r="B25" s="4" t="inlineStr">
        <is>
          <t>Sanitär</t>
        </is>
      </c>
      <c r="C25" s="4" t="inlineStr">
        <is>
          <t>Desinfizieren</t>
        </is>
      </c>
      <c r="D25" s="4" t="inlineStr">
        <is>
          <t>Hans Müller</t>
        </is>
      </c>
      <c r="E25" s="5" t="n">
        <v>2.183214125097914</v>
      </c>
      <c r="F25" s="6" t="n">
        <v>41.63237973361827</v>
      </c>
    </row>
    <row r="26">
      <c r="A26" s="7" t="n">
        <v>45075</v>
      </c>
      <c r="B26" s="8" t="inlineStr">
        <is>
          <t>Flur</t>
        </is>
      </c>
      <c r="C26" s="8" t="inlineStr">
        <is>
          <t>Fenster putzen</t>
        </is>
      </c>
      <c r="D26" s="8" t="inlineStr">
        <is>
          <t>Hans Müller</t>
        </is>
      </c>
      <c r="E26" s="9" t="n">
        <v>2.200566556141415</v>
      </c>
      <c r="F26" s="10" t="n">
        <v>43.93818416967387</v>
      </c>
    </row>
    <row r="27">
      <c r="A27" s="3" t="n">
        <v>45078</v>
      </c>
      <c r="B27" s="4" t="inlineStr">
        <is>
          <t>Eingang</t>
        </is>
      </c>
      <c r="C27" s="4" t="inlineStr">
        <is>
          <t>Wischen</t>
        </is>
      </c>
      <c r="D27" s="4" t="inlineStr">
        <is>
          <t>Lukas Fischer</t>
        </is>
      </c>
      <c r="E27" s="5" t="n">
        <v>1.277848471865034</v>
      </c>
      <c r="F27" s="6" t="n">
        <v>24.23384052567684</v>
      </c>
    </row>
    <row r="28">
      <c r="A28" s="7" t="n">
        <v>45085</v>
      </c>
      <c r="B28" s="8" t="inlineStr">
        <is>
          <t>Küche</t>
        </is>
      </c>
      <c r="C28" s="8" t="inlineStr">
        <is>
          <t>Staubsaugen</t>
        </is>
      </c>
      <c r="D28" s="8" t="inlineStr">
        <is>
          <t>Claudia Neumann</t>
        </is>
      </c>
      <c r="E28" s="9" t="n">
        <v>2.759260227977014</v>
      </c>
      <c r="F28" s="10" t="n">
        <v>47.89031824966154</v>
      </c>
    </row>
    <row r="29">
      <c r="A29" s="3" t="n">
        <v>45092</v>
      </c>
      <c r="B29" s="4" t="inlineStr">
        <is>
          <t>Flur</t>
        </is>
      </c>
      <c r="C29" s="4" t="inlineStr">
        <is>
          <t>Wischen</t>
        </is>
      </c>
      <c r="D29" s="4" t="inlineStr">
        <is>
          <t>Lukas Fischer</t>
        </is>
      </c>
      <c r="E29" s="5" t="n">
        <v>0.8405332012410458</v>
      </c>
      <c r="F29" s="6" t="n">
        <v>13.11960545342373</v>
      </c>
    </row>
    <row r="30">
      <c r="A30" s="7" t="n">
        <v>45099</v>
      </c>
      <c r="B30" s="8" t="inlineStr">
        <is>
          <t>Sanitär</t>
        </is>
      </c>
      <c r="C30" s="8" t="inlineStr">
        <is>
          <t>Staubsaugen</t>
        </is>
      </c>
      <c r="D30" s="8" t="inlineStr">
        <is>
          <t>Hans Müller</t>
        </is>
      </c>
      <c r="E30" s="9" t="n">
        <v>1.284602747339813</v>
      </c>
      <c r="F30" s="10" t="n">
        <v>31.13002289448388</v>
      </c>
    </row>
    <row r="31">
      <c r="A31" s="3" t="n">
        <v>45106</v>
      </c>
      <c r="B31" s="4" t="inlineStr">
        <is>
          <t>Küche</t>
        </is>
      </c>
      <c r="C31" s="4" t="inlineStr">
        <is>
          <t>Fenster putzen</t>
        </is>
      </c>
      <c r="D31" s="4" t="inlineStr">
        <is>
          <t>Claudia Neumann</t>
        </is>
      </c>
      <c r="E31" s="5" t="n">
        <v>1.479212028551054</v>
      </c>
      <c r="F31" s="6" t="n">
        <v>26.29415766490747</v>
      </c>
    </row>
    <row r="32">
      <c r="A32" s="7" t="n">
        <v>45108</v>
      </c>
      <c r="B32" s="8" t="inlineStr">
        <is>
          <t>Sanitär</t>
        </is>
      </c>
      <c r="C32" s="8" t="inlineStr">
        <is>
          <t>Fenster putzen</t>
        </is>
      </c>
      <c r="D32" s="8" t="inlineStr">
        <is>
          <t>Peter Braun</t>
        </is>
      </c>
      <c r="E32" s="9" t="n">
        <v>1.938400910765576</v>
      </c>
      <c r="F32" s="10" t="n">
        <v>36.76245918470385</v>
      </c>
    </row>
    <row r="33">
      <c r="A33" s="3" t="n">
        <v>45115</v>
      </c>
      <c r="B33" s="4" t="inlineStr">
        <is>
          <t>Eingang</t>
        </is>
      </c>
      <c r="C33" s="4" t="inlineStr">
        <is>
          <t>Staubsaugen</t>
        </is>
      </c>
      <c r="D33" s="4" t="inlineStr">
        <is>
          <t>Claudia Neumann</t>
        </is>
      </c>
      <c r="E33" s="5" t="n">
        <v>1.572676208228981</v>
      </c>
      <c r="F33" s="6" t="n">
        <v>37.54395997066022</v>
      </c>
    </row>
    <row r="34">
      <c r="A34" s="7" t="n">
        <v>45122</v>
      </c>
      <c r="B34" s="8" t="inlineStr">
        <is>
          <t>Eingang</t>
        </is>
      </c>
      <c r="C34" s="8" t="inlineStr">
        <is>
          <t>Staubsaugen</t>
        </is>
      </c>
      <c r="D34" s="8" t="inlineStr">
        <is>
          <t>Hans Müller</t>
        </is>
      </c>
      <c r="E34" s="9" t="n">
        <v>1.180934244568027</v>
      </c>
      <c r="F34" s="10" t="n">
        <v>24.6749623056721</v>
      </c>
    </row>
    <row r="35">
      <c r="A35" s="3" t="n">
        <v>45129</v>
      </c>
      <c r="B35" s="4" t="inlineStr">
        <is>
          <t>Büro</t>
        </is>
      </c>
      <c r="C35" s="4" t="inlineStr">
        <is>
          <t>Wischen</t>
        </is>
      </c>
      <c r="D35" s="4" t="inlineStr">
        <is>
          <t>Claudia Neumann</t>
        </is>
      </c>
      <c r="E35" s="5" t="n">
        <v>2.897830947736913</v>
      </c>
      <c r="F35" s="6" t="n">
        <v>57.91514854820694</v>
      </c>
    </row>
    <row r="36">
      <c r="A36" s="7" t="n">
        <v>45136</v>
      </c>
      <c r="B36" s="8" t="inlineStr">
        <is>
          <t>Büro</t>
        </is>
      </c>
      <c r="C36" s="8" t="inlineStr">
        <is>
          <t>Staubsaugen</t>
        </is>
      </c>
      <c r="D36" s="8" t="inlineStr">
        <is>
          <t>Peter Braun</t>
        </is>
      </c>
      <c r="E36" s="9" t="n">
        <v>1.679524176764393</v>
      </c>
      <c r="F36" s="10" t="n">
        <v>33.69339028705905</v>
      </c>
    </row>
    <row r="37">
      <c r="A37" s="3" t="n">
        <v>45139</v>
      </c>
      <c r="B37" s="4" t="inlineStr">
        <is>
          <t>Büro</t>
        </is>
      </c>
      <c r="C37" s="4" t="inlineStr">
        <is>
          <t>Müll leeren</t>
        </is>
      </c>
      <c r="D37" s="4" t="inlineStr">
        <is>
          <t>Hans Müller</t>
        </is>
      </c>
      <c r="E37" s="5" t="n">
        <v>2.966407106406287</v>
      </c>
      <c r="F37" s="6" t="n">
        <v>46.57553301115578</v>
      </c>
    </row>
    <row r="38">
      <c r="A38" s="7" t="n">
        <v>45146</v>
      </c>
      <c r="B38" s="8" t="inlineStr">
        <is>
          <t>Küche</t>
        </is>
      </c>
      <c r="C38" s="8" t="inlineStr">
        <is>
          <t>Fenster putzen</t>
        </is>
      </c>
      <c r="D38" s="8" t="inlineStr">
        <is>
          <t>Lukas Fischer</t>
        </is>
      </c>
      <c r="E38" s="9" t="n">
        <v>1.045134118897568</v>
      </c>
      <c r="F38" s="10" t="n">
        <v>19.53674267089283</v>
      </c>
    </row>
    <row r="39">
      <c r="A39" s="3" t="n">
        <v>45153</v>
      </c>
      <c r="B39" s="4" t="inlineStr">
        <is>
          <t>Sanitär</t>
        </is>
      </c>
      <c r="C39" s="4" t="inlineStr">
        <is>
          <t>Fenster putzen</t>
        </is>
      </c>
      <c r="D39" s="4" t="inlineStr">
        <is>
          <t>Lukas Fischer</t>
        </is>
      </c>
      <c r="E39" s="5" t="n">
        <v>1.357863896796172</v>
      </c>
      <c r="F39" s="6" t="n">
        <v>28.61784462569761</v>
      </c>
    </row>
    <row r="40">
      <c r="A40" s="7" t="n">
        <v>45160</v>
      </c>
      <c r="B40" s="8" t="inlineStr">
        <is>
          <t>Sanitär</t>
        </is>
      </c>
      <c r="C40" s="8" t="inlineStr">
        <is>
          <t>Staubsaugen</t>
        </is>
      </c>
      <c r="D40" s="8" t="inlineStr">
        <is>
          <t>Anna Schmidt</t>
        </is>
      </c>
      <c r="E40" s="9" t="n">
        <v>1.329171211217399</v>
      </c>
      <c r="F40" s="10" t="n">
        <v>26.22555541605586</v>
      </c>
    </row>
    <row r="41">
      <c r="A41" s="3" t="n">
        <v>45167</v>
      </c>
      <c r="B41" s="4" t="inlineStr">
        <is>
          <t>Küche</t>
        </is>
      </c>
      <c r="C41" s="4" t="inlineStr">
        <is>
          <t>Wischen</t>
        </is>
      </c>
      <c r="D41" s="4" t="inlineStr">
        <is>
          <t>Hans Müller</t>
        </is>
      </c>
      <c r="E41" s="5" t="n">
        <v>1.834048231440478</v>
      </c>
      <c r="F41" s="6" t="n">
        <v>33.46905772111546</v>
      </c>
    </row>
    <row r="42">
      <c r="A42" s="7" t="n">
        <v>45170</v>
      </c>
      <c r="B42" s="8" t="inlineStr">
        <is>
          <t>Küche</t>
        </is>
      </c>
      <c r="C42" s="8" t="inlineStr">
        <is>
          <t>Staubsaugen</t>
        </is>
      </c>
      <c r="D42" s="8" t="inlineStr">
        <is>
          <t>Peter Braun</t>
        </is>
      </c>
      <c r="E42" s="9" t="n">
        <v>2.725582707123709</v>
      </c>
      <c r="F42" s="10" t="n">
        <v>62.75651556373646</v>
      </c>
    </row>
    <row r="43">
      <c r="A43" s="3" t="n">
        <v>45177</v>
      </c>
      <c r="B43" s="4" t="inlineStr">
        <is>
          <t>Büro</t>
        </is>
      </c>
      <c r="C43" s="4" t="inlineStr">
        <is>
          <t>Staubsaugen</t>
        </is>
      </c>
      <c r="D43" s="4" t="inlineStr">
        <is>
          <t>Anna Schmidt</t>
        </is>
      </c>
      <c r="E43" s="5" t="n">
        <v>1.391211897898243</v>
      </c>
      <c r="F43" s="6" t="n">
        <v>33.39881923495322</v>
      </c>
    </row>
    <row r="44">
      <c r="A44" s="7" t="n">
        <v>45184</v>
      </c>
      <c r="B44" s="8" t="inlineStr">
        <is>
          <t>Eingang</t>
        </is>
      </c>
      <c r="C44" s="8" t="inlineStr">
        <is>
          <t>Desinfizieren</t>
        </is>
      </c>
      <c r="D44" s="8" t="inlineStr">
        <is>
          <t>Hans Müller</t>
        </is>
      </c>
      <c r="E44" s="9" t="n">
        <v>2.479953201099161</v>
      </c>
      <c r="F44" s="10" t="n">
        <v>50.16679036784944</v>
      </c>
    </row>
    <row r="45">
      <c r="A45" s="3" t="n">
        <v>45191</v>
      </c>
      <c r="B45" s="4" t="inlineStr">
        <is>
          <t>Sanitär</t>
        </is>
      </c>
      <c r="C45" s="4" t="inlineStr">
        <is>
          <t>Staubsaugen</t>
        </is>
      </c>
      <c r="D45" s="4" t="inlineStr">
        <is>
          <t>Claudia Neumann</t>
        </is>
      </c>
      <c r="E45" s="5" t="n">
        <v>2.402505851140096</v>
      </c>
      <c r="F45" s="6" t="n">
        <v>40.62519485560627</v>
      </c>
    </row>
    <row r="46">
      <c r="A46" s="7" t="n">
        <v>45198</v>
      </c>
      <c r="B46" s="8" t="inlineStr">
        <is>
          <t>Flur</t>
        </is>
      </c>
      <c r="C46" s="8" t="inlineStr">
        <is>
          <t>Fenster putzen</t>
        </is>
      </c>
      <c r="D46" s="8" t="inlineStr">
        <is>
          <t>Peter Braun</t>
        </is>
      </c>
      <c r="E46" s="9" t="n">
        <v>2.488205790319118</v>
      </c>
      <c r="F46" s="10" t="n">
        <v>56.33258300373117</v>
      </c>
    </row>
    <row r="47">
      <c r="A47" s="3" t="n">
        <v>45200</v>
      </c>
      <c r="B47" s="4" t="inlineStr">
        <is>
          <t>Eingang</t>
        </is>
      </c>
      <c r="C47" s="4" t="inlineStr">
        <is>
          <t>Desinfizieren</t>
        </is>
      </c>
      <c r="D47" s="4" t="inlineStr">
        <is>
          <t>Claudia Neumann</t>
        </is>
      </c>
      <c r="E47" s="5" t="n">
        <v>0.9584187543611667</v>
      </c>
      <c r="F47" s="6" t="n">
        <v>22.25605174154773</v>
      </c>
    </row>
    <row r="48">
      <c r="A48" s="7" t="n">
        <v>45207</v>
      </c>
      <c r="B48" s="8" t="inlineStr">
        <is>
          <t>Büro</t>
        </is>
      </c>
      <c r="C48" s="8" t="inlineStr">
        <is>
          <t>Fenster putzen</t>
        </is>
      </c>
      <c r="D48" s="8" t="inlineStr">
        <is>
          <t>Lukas Fischer</t>
        </is>
      </c>
      <c r="E48" s="9" t="n">
        <v>1.844465029640003</v>
      </c>
      <c r="F48" s="10" t="n">
        <v>32.42389251696819</v>
      </c>
    </row>
    <row r="49">
      <c r="A49" s="3" t="n">
        <v>45214</v>
      </c>
      <c r="B49" s="4" t="inlineStr">
        <is>
          <t>Flur</t>
        </is>
      </c>
      <c r="C49" s="4" t="inlineStr">
        <is>
          <t>Fenster putzen</t>
        </is>
      </c>
      <c r="D49" s="4" t="inlineStr">
        <is>
          <t>Peter Braun</t>
        </is>
      </c>
      <c r="E49" s="5" t="n">
        <v>2.341734086877695</v>
      </c>
      <c r="F49" s="6" t="n">
        <v>41.4501430423</v>
      </c>
    </row>
    <row r="50">
      <c r="A50" s="7" t="n">
        <v>45221</v>
      </c>
      <c r="B50" s="8" t="inlineStr">
        <is>
          <t>Eingang</t>
        </is>
      </c>
      <c r="C50" s="8" t="inlineStr">
        <is>
          <t>Desinfizieren</t>
        </is>
      </c>
      <c r="D50" s="8" t="inlineStr">
        <is>
          <t>Claudia Neumann</t>
        </is>
      </c>
      <c r="E50" s="9" t="n">
        <v>2.680186173839848</v>
      </c>
      <c r="F50" s="10" t="n">
        <v>42.23492749663733</v>
      </c>
    </row>
    <row r="51">
      <c r="A51" s="3" t="n">
        <v>45228</v>
      </c>
      <c r="B51" s="4" t="inlineStr">
        <is>
          <t>Flur</t>
        </is>
      </c>
      <c r="C51" s="4" t="inlineStr">
        <is>
          <t>Wischen</t>
        </is>
      </c>
      <c r="D51" s="4" t="inlineStr">
        <is>
          <t>Anna Schmidt</t>
        </is>
      </c>
      <c r="E51" s="5" t="n">
        <v>0.5285078305706463</v>
      </c>
      <c r="F51" s="6" t="n">
        <v>10.55565091920966</v>
      </c>
    </row>
    <row r="52">
      <c r="A52" s="7" t="n">
        <v>45231</v>
      </c>
      <c r="B52" s="8" t="inlineStr">
        <is>
          <t>Flur</t>
        </is>
      </c>
      <c r="C52" s="8" t="inlineStr">
        <is>
          <t>Wischen</t>
        </is>
      </c>
      <c r="D52" s="8" t="inlineStr">
        <is>
          <t>Claudia Neumann</t>
        </is>
      </c>
      <c r="E52" s="9" t="n">
        <v>1.119038524342603</v>
      </c>
      <c r="F52" s="10" t="n">
        <v>25.74882332482262</v>
      </c>
    </row>
    <row r="53">
      <c r="A53" s="3" t="n">
        <v>45238</v>
      </c>
      <c r="B53" s="4" t="inlineStr">
        <is>
          <t>Flur</t>
        </is>
      </c>
      <c r="C53" s="4" t="inlineStr">
        <is>
          <t>Desinfizieren</t>
        </is>
      </c>
      <c r="D53" s="4" t="inlineStr">
        <is>
          <t>Lukas Fischer</t>
        </is>
      </c>
      <c r="E53" s="5" t="n">
        <v>2.275443908996964</v>
      </c>
      <c r="F53" s="6" t="n">
        <v>35.42377610961742</v>
      </c>
    </row>
    <row r="54">
      <c r="A54" s="7" t="n">
        <v>45245</v>
      </c>
      <c r="B54" s="8" t="inlineStr">
        <is>
          <t>Flur</t>
        </is>
      </c>
      <c r="C54" s="8" t="inlineStr">
        <is>
          <t>Staubsaugen</t>
        </is>
      </c>
      <c r="D54" s="8" t="inlineStr">
        <is>
          <t>Anna Schmidt</t>
        </is>
      </c>
      <c r="E54" s="9" t="n">
        <v>0.5309365928886279</v>
      </c>
      <c r="F54" s="10" t="n">
        <v>9.518922023036943</v>
      </c>
    </row>
    <row r="55">
      <c r="A55" s="3" t="n">
        <v>45252</v>
      </c>
      <c r="B55" s="4" t="inlineStr">
        <is>
          <t>Flur</t>
        </is>
      </c>
      <c r="C55" s="4" t="inlineStr">
        <is>
          <t>Müll leeren</t>
        </is>
      </c>
      <c r="D55" s="4" t="inlineStr">
        <is>
          <t>Claudia Neumann</t>
        </is>
      </c>
      <c r="E55" s="5" t="n">
        <v>2.188241279496364</v>
      </c>
      <c r="F55" s="6" t="n">
        <v>41.08275351640714</v>
      </c>
    </row>
    <row r="56">
      <c r="A56" s="7" t="n">
        <v>45259</v>
      </c>
      <c r="B56" s="8" t="inlineStr">
        <is>
          <t>Flur</t>
        </is>
      </c>
      <c r="C56" s="8" t="inlineStr">
        <is>
          <t>Desinfizieren</t>
        </is>
      </c>
      <c r="D56" s="8" t="inlineStr">
        <is>
          <t>Anna Schmidt</t>
        </is>
      </c>
      <c r="E56" s="9" t="n">
        <v>2.88817580634471</v>
      </c>
      <c r="F56" s="10" t="n">
        <v>47.56887649001222</v>
      </c>
    </row>
    <row r="57">
      <c r="A57" s="3" t="n">
        <v>45261</v>
      </c>
      <c r="B57" s="4" t="inlineStr">
        <is>
          <t>Eingang</t>
        </is>
      </c>
      <c r="C57" s="4" t="inlineStr">
        <is>
          <t>Müll leeren</t>
        </is>
      </c>
      <c r="D57" s="4" t="inlineStr">
        <is>
          <t>Peter Braun</t>
        </is>
      </c>
      <c r="E57" s="5" t="n">
        <v>0.7265477657512593</v>
      </c>
      <c r="F57" s="6" t="n">
        <v>14.45011028475737</v>
      </c>
    </row>
    <row r="58">
      <c r="A58" s="7" t="n">
        <v>45268</v>
      </c>
      <c r="B58" s="8" t="inlineStr">
        <is>
          <t>Büro</t>
        </is>
      </c>
      <c r="C58" s="8" t="inlineStr">
        <is>
          <t>Staubsaugen</t>
        </is>
      </c>
      <c r="D58" s="8" t="inlineStr">
        <is>
          <t>Peter Braun</t>
        </is>
      </c>
      <c r="E58" s="9" t="n">
        <v>2.451501454175766</v>
      </c>
      <c r="F58" s="10" t="n">
        <v>44.20251134544984</v>
      </c>
    </row>
    <row r="59">
      <c r="A59" s="3" t="n">
        <v>45275</v>
      </c>
      <c r="B59" s="4" t="inlineStr">
        <is>
          <t>Sanitär</t>
        </is>
      </c>
      <c r="C59" s="4" t="inlineStr">
        <is>
          <t>Fenster putzen</t>
        </is>
      </c>
      <c r="D59" s="4" t="inlineStr">
        <is>
          <t>Claudia Neumann</t>
        </is>
      </c>
      <c r="E59" s="5" t="n">
        <v>0.8341736245081641</v>
      </c>
      <c r="F59" s="6" t="n">
        <v>13.01105520180063</v>
      </c>
    </row>
    <row r="60">
      <c r="A60" s="7" t="n">
        <v>45282</v>
      </c>
      <c r="B60" s="8" t="inlineStr">
        <is>
          <t>Eingang</t>
        </is>
      </c>
      <c r="C60" s="8" t="inlineStr">
        <is>
          <t>Desinfizieren</t>
        </is>
      </c>
      <c r="D60" s="8" t="inlineStr">
        <is>
          <t>Lukas Fischer</t>
        </is>
      </c>
      <c r="E60" s="9" t="n">
        <v>2.097512144459811</v>
      </c>
      <c r="F60" s="10" t="n">
        <v>44.27352469336599</v>
      </c>
    </row>
    <row r="61">
      <c r="A61" s="3" t="n">
        <v>45289</v>
      </c>
      <c r="B61" s="4" t="inlineStr">
        <is>
          <t>Büro</t>
        </is>
      </c>
      <c r="C61" s="4" t="inlineStr">
        <is>
          <t>Fenster putzen</t>
        </is>
      </c>
      <c r="D61" s="4" t="inlineStr">
        <is>
          <t>Anna Schmidt</t>
        </is>
      </c>
      <c r="E61" s="5" t="n">
        <v>0.6412803431162555</v>
      </c>
      <c r="F61" s="6" t="n">
        <v>13.49539738584606</v>
      </c>
    </row>
    <row r="64">
      <c r="A64" s="11" t="inlineStr">
        <is>
          <t>Monat</t>
        </is>
      </c>
      <c r="B64" s="11" t="inlineStr">
        <is>
          <t>Gesamtkosten (€)</t>
        </is>
      </c>
      <c r="C64" s="11" t="inlineStr">
        <is>
          <t>Gesamtdauer (Std)</t>
        </is>
      </c>
    </row>
    <row r="65">
      <c r="A65" s="12" t="inlineStr">
        <is>
          <t>January</t>
        </is>
      </c>
      <c r="B65" s="13">
        <f>SUMIF(A3:A61, "*January*", F3:F61)</f>
        <v/>
      </c>
      <c r="C65" s="14">
        <f>SUMIF(A3:A61, "*January*", E3:E61)</f>
        <v/>
      </c>
    </row>
    <row r="66">
      <c r="A66" s="12" t="inlineStr">
        <is>
          <t>February</t>
        </is>
      </c>
      <c r="B66" s="13">
        <f>SUMIF(A3:A61, "*February*", F3:F61)</f>
        <v/>
      </c>
      <c r="C66" s="14">
        <f>SUMIF(A3:A61, "*February*", E3:E61)</f>
        <v/>
      </c>
    </row>
    <row r="67">
      <c r="A67" s="12" t="inlineStr">
        <is>
          <t>March</t>
        </is>
      </c>
      <c r="B67" s="13">
        <f>SUMIF(A3:A61, "*March*", F3:F61)</f>
        <v/>
      </c>
      <c r="C67" s="14">
        <f>SUMIF(A3:A61, "*March*", E3:E61)</f>
        <v/>
      </c>
    </row>
    <row r="68">
      <c r="A68" s="12" t="inlineStr">
        <is>
          <t>April</t>
        </is>
      </c>
      <c r="B68" s="13">
        <f>SUMIF(A3:A61, "*April*", F3:F61)</f>
        <v/>
      </c>
      <c r="C68" s="14">
        <f>SUMIF(A3:A61, "*April*", E3:E61)</f>
        <v/>
      </c>
    </row>
    <row r="69">
      <c r="A69" s="12" t="inlineStr">
        <is>
          <t>May</t>
        </is>
      </c>
      <c r="B69" s="13">
        <f>SUMIF(A3:A61, "*May*", F3:F61)</f>
        <v/>
      </c>
      <c r="C69" s="14">
        <f>SUMIF(A3:A61, "*May*", E3:E61)</f>
        <v/>
      </c>
    </row>
    <row r="70">
      <c r="A70" s="12" t="inlineStr">
        <is>
          <t>June</t>
        </is>
      </c>
      <c r="B70" s="13">
        <f>SUMIF(A3:A61, "*June*", F3:F61)</f>
        <v/>
      </c>
      <c r="C70" s="14">
        <f>SUMIF(A3:A61, "*June*", E3:E61)</f>
        <v/>
      </c>
    </row>
    <row r="71">
      <c r="A71" s="12" t="inlineStr">
        <is>
          <t>July</t>
        </is>
      </c>
      <c r="B71" s="13">
        <f>SUMIF(A3:A61, "*July*", F3:F61)</f>
        <v/>
      </c>
      <c r="C71" s="14">
        <f>SUMIF(A3:A61, "*July*", E3:E61)</f>
        <v/>
      </c>
    </row>
    <row r="72">
      <c r="A72" s="12" t="inlineStr">
        <is>
          <t>August</t>
        </is>
      </c>
      <c r="B72" s="13">
        <f>SUMIF(A3:A61, "*August*", F3:F61)</f>
        <v/>
      </c>
      <c r="C72" s="14">
        <f>SUMIF(A3:A61, "*August*", E3:E61)</f>
        <v/>
      </c>
    </row>
    <row r="73">
      <c r="A73" s="12" t="inlineStr">
        <is>
          <t>September</t>
        </is>
      </c>
      <c r="B73" s="13">
        <f>SUMIF(A3:A61, "*September*", F3:F61)</f>
        <v/>
      </c>
      <c r="C73" s="14">
        <f>SUMIF(A3:A61, "*September*", E3:E61)</f>
        <v/>
      </c>
    </row>
    <row r="74">
      <c r="A74" s="12" t="inlineStr">
        <is>
          <t>October</t>
        </is>
      </c>
      <c r="B74" s="13">
        <f>SUMIF(A3:A61, "*October*", F3:F61)</f>
        <v/>
      </c>
      <c r="C74" s="14">
        <f>SUMIF(A3:A61, "*October*", E3:E61)</f>
        <v/>
      </c>
    </row>
    <row r="75">
      <c r="A75" s="12" t="inlineStr">
        <is>
          <t>November</t>
        </is>
      </c>
      <c r="B75" s="13">
        <f>SUMIF(A3:A61, "*November*", F3:F61)</f>
        <v/>
      </c>
      <c r="C75" s="14">
        <f>SUMIF(A3:A61, "*November*", E3:E61)</f>
        <v/>
      </c>
    </row>
    <row r="76">
      <c r="A76" s="12" t="inlineStr">
        <is>
          <t>December</t>
        </is>
      </c>
      <c r="B76" s="13">
        <f>SUMIF(A3:A61, "*December*", F3:F61)</f>
        <v/>
      </c>
      <c r="C76" s="14">
        <f>SUMIF(A3:A61, "*December*", E3:E61)</f>
        <v/>
      </c>
    </row>
  </sheetData>
  <mergeCells count="1">
    <mergeCell ref="A1:F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2025-06-27T16:31:56Z</dcterms:created>
  <dcterms:modified xmlns:dcterms="http://purl.org/dc/terms/" xmlns:xsi="http://www.w3.org/2001/XMLSchema-instance" xsi:type="dcterms:W3CDTF">2025-06-27T16:31:57Z</dcterms:modified>
</cp:coreProperties>
</file>